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opcina dokumenti\C E N T A R  ZA RAZVOJ I EDUKACIJU POLIČNIK\FINANCIJSKI IZVJEŠTAJI\IZVJEŠTAJI 2023\GODIŠN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F307" i="9"/>
  <c r="H306" i="9"/>
  <c r="G306" i="9"/>
  <c r="F306" i="9"/>
  <c r="E306" i="9"/>
  <c r="H305" i="9"/>
  <c r="G305" i="9"/>
  <c r="E305" i="9" s="1"/>
  <c r="F305" i="9"/>
  <c r="H304" i="9"/>
  <c r="G304" i="9"/>
  <c r="E304" i="9" s="1"/>
  <c r="F304" i="9"/>
  <c r="B304" i="9"/>
  <c r="H303" i="9"/>
  <c r="G303" i="9"/>
  <c r="F303" i="9"/>
  <c r="E303" i="9"/>
  <c r="B303" i="9" s="1"/>
  <c r="H302" i="9"/>
  <c r="G302" i="9"/>
  <c r="F302" i="9"/>
  <c r="H301" i="9"/>
  <c r="G301" i="9"/>
  <c r="E301" i="9" s="1"/>
  <c r="F301" i="9"/>
  <c r="H300" i="9"/>
  <c r="G300" i="9"/>
  <c r="F300" i="9"/>
  <c r="H299" i="9"/>
  <c r="G299" i="9"/>
  <c r="F299" i="9"/>
  <c r="H298" i="9"/>
  <c r="G298" i="9"/>
  <c r="F298" i="9"/>
  <c r="E298" i="9"/>
  <c r="H297" i="9"/>
  <c r="G297" i="9"/>
  <c r="F297" i="9"/>
  <c r="H296" i="9"/>
  <c r="G296" i="9"/>
  <c r="F296" i="9"/>
  <c r="H295" i="9"/>
  <c r="G295" i="9"/>
  <c r="F295" i="9"/>
  <c r="H294" i="9"/>
  <c r="G294" i="9"/>
  <c r="F294" i="9"/>
  <c r="E294" i="9"/>
  <c r="H293" i="9"/>
  <c r="G293" i="9"/>
  <c r="F293" i="9"/>
  <c r="H292" i="9"/>
  <c r="G292" i="9"/>
  <c r="F292" i="9"/>
  <c r="H291" i="9"/>
  <c r="G291" i="9"/>
  <c r="F291" i="9"/>
  <c r="E291" i="9"/>
  <c r="B291" i="9" s="1"/>
  <c r="F290" i="9"/>
  <c r="F289" i="9"/>
  <c r="H288" i="9"/>
  <c r="G288" i="9"/>
  <c r="F288" i="9"/>
  <c r="H287" i="9"/>
  <c r="G287" i="9"/>
  <c r="F287" i="9"/>
  <c r="H286" i="9"/>
  <c r="G286" i="9"/>
  <c r="E286" i="9" s="1"/>
  <c r="F286" i="9"/>
  <c r="H285" i="9"/>
  <c r="G285" i="9"/>
  <c r="F285" i="9"/>
  <c r="F284" i="9"/>
  <c r="H283" i="9"/>
  <c r="G283" i="9"/>
  <c r="F283" i="9"/>
  <c r="H282" i="9"/>
  <c r="E282" i="9" s="1"/>
  <c r="B282" i="9" s="1"/>
  <c r="G282" i="9"/>
  <c r="F282" i="9"/>
  <c r="H281" i="9"/>
  <c r="E281" i="9" s="1"/>
  <c r="B281" i="9" s="1"/>
  <c r="G281" i="9"/>
  <c r="F281" i="9"/>
  <c r="F280" i="9"/>
  <c r="F279" i="9"/>
  <c r="F278" i="9"/>
  <c r="F276" i="9"/>
  <c r="L275" i="9"/>
  <c r="H275" i="9"/>
  <c r="F275" i="9"/>
  <c r="F274" i="9"/>
  <c r="I273" i="9"/>
  <c r="E273" i="9" s="1"/>
  <c r="B273" i="9" s="1"/>
  <c r="H273" i="9"/>
  <c r="F273" i="9"/>
  <c r="E272" i="9"/>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s="1"/>
  <c r="B263" i="9" s="1"/>
  <c r="E263" i="9"/>
  <c r="M262" i="9"/>
  <c r="L262" i="9"/>
  <c r="F262" i="9" s="1"/>
  <c r="B262" i="9" s="1"/>
  <c r="E262" i="9"/>
  <c r="M261" i="9"/>
  <c r="F261" i="9" s="1"/>
  <c r="L261" i="9"/>
  <c r="E261" i="9"/>
  <c r="B261" i="9" s="1"/>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L249" i="9"/>
  <c r="E249" i="9"/>
  <c r="B249" i="9"/>
  <c r="M248" i="9"/>
  <c r="L248" i="9"/>
  <c r="F248" i="9"/>
  <c r="E248" i="9"/>
  <c r="B248" i="9" s="1"/>
  <c r="M247" i="9"/>
  <c r="L247" i="9"/>
  <c r="F247" i="9" s="1"/>
  <c r="B247" i="9" s="1"/>
  <c r="E247" i="9"/>
  <c r="M246" i="9"/>
  <c r="L246" i="9"/>
  <c r="F246" i="9" s="1"/>
  <c r="B246" i="9" s="1"/>
  <c r="E246" i="9"/>
  <c r="M245" i="9"/>
  <c r="F245" i="9" s="1"/>
  <c r="L245" i="9"/>
  <c r="E245" i="9"/>
  <c r="B245" i="9"/>
  <c r="M244" i="9"/>
  <c r="L244" i="9"/>
  <c r="F244" i="9"/>
  <c r="E244" i="9"/>
  <c r="B244" i="9" s="1"/>
  <c r="M243" i="9"/>
  <c r="L243" i="9"/>
  <c r="F243" i="9" s="1"/>
  <c r="B243" i="9" s="1"/>
  <c r="E243" i="9"/>
  <c r="M242" i="9"/>
  <c r="L242" i="9"/>
  <c r="F242" i="9" s="1"/>
  <c r="B242" i="9" s="1"/>
  <c r="E242" i="9"/>
  <c r="M241" i="9"/>
  <c r="F241" i="9" s="1"/>
  <c r="L241" i="9"/>
  <c r="E241" i="9"/>
  <c r="B241" i="9"/>
  <c r="M240" i="9"/>
  <c r="L240" i="9"/>
  <c r="F240" i="9"/>
  <c r="E240" i="9"/>
  <c r="B240" i="9" s="1"/>
  <c r="M239" i="9"/>
  <c r="L239" i="9"/>
  <c r="F239" i="9" s="1"/>
  <c r="B239" i="9" s="1"/>
  <c r="E239" i="9"/>
  <c r="M238" i="9"/>
  <c r="L238" i="9"/>
  <c r="F238" i="9" s="1"/>
  <c r="B238" i="9" s="1"/>
  <c r="E238" i="9"/>
  <c r="M237" i="9"/>
  <c r="F237" i="9" s="1"/>
  <c r="L237" i="9"/>
  <c r="E237" i="9"/>
  <c r="B237" i="9"/>
  <c r="M236" i="9"/>
  <c r="L236" i="9"/>
  <c r="F236" i="9"/>
  <c r="E236" i="9"/>
  <c r="B236" i="9" s="1"/>
  <c r="M235" i="9"/>
  <c r="L235" i="9"/>
  <c r="F235" i="9" s="1"/>
  <c r="B235" i="9" s="1"/>
  <c r="E235" i="9"/>
  <c r="M234" i="9"/>
  <c r="L234" i="9"/>
  <c r="F234" i="9" s="1"/>
  <c r="B234" i="9" s="1"/>
  <c r="E234" i="9"/>
  <c r="M233" i="9"/>
  <c r="F233" i="9" s="1"/>
  <c r="L233" i="9"/>
  <c r="E233" i="9"/>
  <c r="B233" i="9"/>
  <c r="M232" i="9"/>
  <c r="L232" i="9"/>
  <c r="F232" i="9"/>
  <c r="E232" i="9"/>
  <c r="B232" i="9" s="1"/>
  <c r="M231" i="9"/>
  <c r="L231" i="9"/>
  <c r="F231" i="9" s="1"/>
  <c r="B231" i="9" s="1"/>
  <c r="E231" i="9"/>
  <c r="M230" i="9"/>
  <c r="L230" i="9"/>
  <c r="F230" i="9" s="1"/>
  <c r="B230" i="9" s="1"/>
  <c r="E230" i="9"/>
  <c r="M229" i="9"/>
  <c r="F229" i="9" s="1"/>
  <c r="L229" i="9"/>
  <c r="E229" i="9"/>
  <c r="B229" i="9"/>
  <c r="M228" i="9"/>
  <c r="L228" i="9"/>
  <c r="F228" i="9"/>
  <c r="E228" i="9"/>
  <c r="B228" i="9" s="1"/>
  <c r="M227" i="9"/>
  <c r="L227" i="9"/>
  <c r="F227" i="9" s="1"/>
  <c r="B227" i="9" s="1"/>
  <c r="E227" i="9"/>
  <c r="M226" i="9"/>
  <c r="L226" i="9"/>
  <c r="F226" i="9" s="1"/>
  <c r="B226" i="9" s="1"/>
  <c r="E226" i="9"/>
  <c r="M225" i="9"/>
  <c r="F225" i="9" s="1"/>
  <c r="L225" i="9"/>
  <c r="E225" i="9"/>
  <c r="B225" i="9"/>
  <c r="M224" i="9"/>
  <c r="L224" i="9"/>
  <c r="F224" i="9"/>
  <c r="E224" i="9"/>
  <c r="B224" i="9" s="1"/>
  <c r="M223" i="9"/>
  <c r="L223" i="9"/>
  <c r="E223" i="9"/>
  <c r="M222" i="9"/>
  <c r="L222" i="9"/>
  <c r="F222" i="9" s="1"/>
  <c r="B222" i="9" s="1"/>
  <c r="E222" i="9"/>
  <c r="M221" i="9"/>
  <c r="F221" i="9" s="1"/>
  <c r="B221" i="9" s="1"/>
  <c r="L221" i="9"/>
  <c r="E221" i="9"/>
  <c r="M220" i="9"/>
  <c r="L220" i="9"/>
  <c r="F220" i="9"/>
  <c r="E220" i="9"/>
  <c r="B220" i="9" s="1"/>
  <c r="M219" i="9"/>
  <c r="L219" i="9"/>
  <c r="F219" i="9" s="1"/>
  <c r="B219" i="9" s="1"/>
  <c r="E219" i="9"/>
  <c r="M218" i="9"/>
  <c r="L218" i="9"/>
  <c r="F218" i="9" s="1"/>
  <c r="B218" i="9" s="1"/>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G158" i="9"/>
  <c r="F158" i="9"/>
  <c r="B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F140" i="9"/>
  <c r="H139" i="9"/>
  <c r="G139" i="9"/>
  <c r="E139" i="9" s="1"/>
  <c r="B139" i="9" s="1"/>
  <c r="F139" i="9"/>
  <c r="H138" i="9"/>
  <c r="E138" i="9" s="1"/>
  <c r="G138" i="9"/>
  <c r="F138" i="9"/>
  <c r="H137" i="9"/>
  <c r="G137" i="9"/>
  <c r="E137" i="9" s="1"/>
  <c r="B137" i="9" s="1"/>
  <c r="F137" i="9"/>
  <c r="H136" i="9"/>
  <c r="G136" i="9"/>
  <c r="F136" i="9"/>
  <c r="H135" i="9"/>
  <c r="G135" i="9"/>
  <c r="E135" i="9" s="1"/>
  <c r="B135" i="9" s="1"/>
  <c r="F135" i="9"/>
  <c r="H134" i="9"/>
  <c r="E134" i="9" s="1"/>
  <c r="G134" i="9"/>
  <c r="F134" i="9"/>
  <c r="H133" i="9"/>
  <c r="G133" i="9"/>
  <c r="E133" i="9" s="1"/>
  <c r="B133" i="9" s="1"/>
  <c r="F133" i="9"/>
  <c r="H132" i="9"/>
  <c r="G132" i="9"/>
  <c r="F132" i="9"/>
  <c r="H131" i="9"/>
  <c r="G131" i="9"/>
  <c r="E131" i="9" s="1"/>
  <c r="B131" i="9" s="1"/>
  <c r="F131" i="9"/>
  <c r="H130" i="9"/>
  <c r="E130" i="9" s="1"/>
  <c r="G130" i="9"/>
  <c r="F130" i="9"/>
  <c r="H129" i="9"/>
  <c r="G129" i="9"/>
  <c r="E129" i="9" s="1"/>
  <c r="B129" i="9" s="1"/>
  <c r="F129" i="9"/>
  <c r="H128" i="9"/>
  <c r="G128" i="9"/>
  <c r="F128" i="9"/>
  <c r="H127" i="9"/>
  <c r="G127" i="9"/>
  <c r="E127" i="9" s="1"/>
  <c r="B127" i="9" s="1"/>
  <c r="F127" i="9"/>
  <c r="H126" i="9"/>
  <c r="E126" i="9" s="1"/>
  <c r="G126" i="9"/>
  <c r="F126" i="9"/>
  <c r="H125" i="9"/>
  <c r="G125" i="9"/>
  <c r="E125" i="9" s="1"/>
  <c r="B125" i="9" s="1"/>
  <c r="F125" i="9"/>
  <c r="H124" i="9"/>
  <c r="G124" i="9"/>
  <c r="F124" i="9"/>
  <c r="H123" i="9"/>
  <c r="G123" i="9"/>
  <c r="E123" i="9" s="1"/>
  <c r="B123" i="9" s="1"/>
  <c r="F123" i="9"/>
  <c r="H122" i="9"/>
  <c r="G122" i="9"/>
  <c r="F122" i="9"/>
  <c r="E122" i="9"/>
  <c r="B122" i="9" s="1"/>
  <c r="H121" i="9"/>
  <c r="G121" i="9"/>
  <c r="F121" i="9"/>
  <c r="E121" i="9"/>
  <c r="H120" i="9"/>
  <c r="G120" i="9"/>
  <c r="F120" i="9"/>
  <c r="H119" i="9"/>
  <c r="E119" i="9" s="1"/>
  <c r="G119" i="9"/>
  <c r="F119" i="9"/>
  <c r="B119" i="9"/>
  <c r="H118" i="9"/>
  <c r="G118" i="9"/>
  <c r="F118" i="9"/>
  <c r="E118" i="9"/>
  <c r="B118" i="9" s="1"/>
  <c r="H117" i="9"/>
  <c r="G117" i="9"/>
  <c r="E117" i="9" s="1"/>
  <c r="F117" i="9"/>
  <c r="H116" i="9"/>
  <c r="G116" i="9"/>
  <c r="F116" i="9"/>
  <c r="H115" i="9"/>
  <c r="G115" i="9"/>
  <c r="E115" i="9" s="1"/>
  <c r="B115" i="9" s="1"/>
  <c r="F115" i="9"/>
  <c r="H114" i="9"/>
  <c r="G114" i="9"/>
  <c r="F114" i="9"/>
  <c r="E114" i="9"/>
  <c r="B114" i="9" s="1"/>
  <c r="H113" i="9"/>
  <c r="G113" i="9"/>
  <c r="F113" i="9"/>
  <c r="E113" i="9"/>
  <c r="H112" i="9"/>
  <c r="G112" i="9"/>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E37" i="9" s="1"/>
  <c r="F37" i="9"/>
  <c r="H36" i="9"/>
  <c r="G36" i="9"/>
  <c r="E36" i="9" s="1"/>
  <c r="B36" i="9" s="1"/>
  <c r="F36" i="9"/>
  <c r="H35" i="9"/>
  <c r="E35" i="9" s="1"/>
  <c r="B35" i="9" s="1"/>
  <c r="G35" i="9"/>
  <c r="F35" i="9"/>
  <c r="H34" i="9"/>
  <c r="G34" i="9"/>
  <c r="F34" i="9"/>
  <c r="E34" i="9"/>
  <c r="B34" i="9" s="1"/>
  <c r="H33" i="9"/>
  <c r="G33" i="9"/>
  <c r="F33" i="9"/>
  <c r="H32" i="9"/>
  <c r="G32" i="9"/>
  <c r="F32" i="9"/>
  <c r="H31" i="9"/>
  <c r="E31" i="9" s="1"/>
  <c r="G31" i="9"/>
  <c r="F31" i="9"/>
  <c r="B31" i="9"/>
  <c r="H30" i="9"/>
  <c r="G30" i="9"/>
  <c r="F30" i="9"/>
  <c r="E30" i="9"/>
  <c r="B30" i="9" s="1"/>
  <c r="H29" i="9"/>
  <c r="G29" i="9"/>
  <c r="E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G23" i="9"/>
  <c r="F23" i="9"/>
  <c r="B23" i="9"/>
  <c r="H22" i="9"/>
  <c r="G22" i="9"/>
  <c r="F22" i="9"/>
  <c r="E22" i="9"/>
  <c r="B22" i="9" s="1"/>
  <c r="F21" i="9"/>
  <c r="F4" i="9"/>
  <c r="O3" i="9"/>
  <c r="G275" i="9" s="1"/>
  <c r="E275" i="9" s="1"/>
  <c r="B275" i="9" s="1"/>
  <c r="I3" i="9"/>
  <c r="H3" i="9"/>
  <c r="G3" i="9"/>
  <c r="D101" i="8"/>
  <c r="D95" i="8"/>
  <c r="D90" i="8"/>
  <c r="D85" i="8"/>
  <c r="C1560" i="1" s="1"/>
  <c r="D80" i="8"/>
  <c r="D75" i="8"/>
  <c r="D70" i="8"/>
  <c r="D65" i="8"/>
  <c r="C1540" i="1" s="1"/>
  <c r="H1540" i="1" s="1"/>
  <c r="D60" i="8"/>
  <c r="D55" i="8"/>
  <c r="D50" i="8"/>
  <c r="D49" i="8"/>
  <c r="D44" i="8"/>
  <c r="D36" i="8"/>
  <c r="D26" i="8"/>
  <c r="D24" i="8" s="1"/>
  <c r="D18" i="8"/>
  <c r="D8" i="8"/>
  <c r="D6" i="8" s="1"/>
  <c r="C1481" i="1" s="1"/>
  <c r="E44" i="7"/>
  <c r="D44" i="7"/>
  <c r="E39" i="7"/>
  <c r="E38" i="7" s="1"/>
  <c r="I31" i="3" s="1"/>
  <c r="D39" i="7"/>
  <c r="E30" i="7"/>
  <c r="D30" i="7"/>
  <c r="C1461" i="1" s="1"/>
  <c r="E23" i="7"/>
  <c r="D1454" i="1" s="1"/>
  <c r="H1454" i="1" s="1"/>
  <c r="D23" i="7"/>
  <c r="E14" i="7"/>
  <c r="D1445" i="1" s="1"/>
  <c r="D14" i="7"/>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E114" i="6" s="1"/>
  <c r="I27"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G1235" i="1" s="1"/>
  <c r="D258" i="5"/>
  <c r="F257" i="5"/>
  <c r="F256" i="5"/>
  <c r="F255" i="5"/>
  <c r="F254" i="5"/>
  <c r="F253" i="5"/>
  <c r="F252" i="5"/>
  <c r="F251" i="5"/>
  <c r="E250" i="5"/>
  <c r="D1227" i="1" s="1"/>
  <c r="D250" i="5"/>
  <c r="F250" i="5" s="1"/>
  <c r="F249" i="5"/>
  <c r="F248" i="5"/>
  <c r="F247" i="5"/>
  <c r="E246" i="5"/>
  <c r="D246" i="5"/>
  <c r="D245" i="5"/>
  <c r="F245" i="5" s="1"/>
  <c r="F244" i="5"/>
  <c r="F243" i="5"/>
  <c r="F242" i="5"/>
  <c r="E242" i="5"/>
  <c r="D242" i="5"/>
  <c r="F241" i="5"/>
  <c r="F240" i="5"/>
  <c r="E239" i="5"/>
  <c r="F239" i="5" s="1"/>
  <c r="D239" i="5"/>
  <c r="D238" i="5" s="1"/>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F191" i="5"/>
  <c r="E191" i="5"/>
  <c r="D191" i="5"/>
  <c r="E190" i="5"/>
  <c r="D190" i="5"/>
  <c r="G309" i="9" s="1"/>
  <c r="F189" i="5"/>
  <c r="F188" i="5"/>
  <c r="F187" i="5"/>
  <c r="F186" i="5"/>
  <c r="F185" i="5"/>
  <c r="F184" i="5"/>
  <c r="F183" i="5"/>
  <c r="F182" i="5"/>
  <c r="F181" i="5"/>
  <c r="E180" i="5"/>
  <c r="E177" i="5" s="1"/>
  <c r="H307"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E12" i="5" s="1"/>
  <c r="E7" i="5" s="1"/>
  <c r="D985" i="1" s="1"/>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3" i="4" s="1"/>
  <c r="F602" i="4"/>
  <c r="F601" i="4"/>
  <c r="F600" i="4"/>
  <c r="F599" i="4"/>
  <c r="E599" i="4"/>
  <c r="E593" i="4" s="1"/>
  <c r="D599" i="4"/>
  <c r="F598" i="4"/>
  <c r="F597" i="4"/>
  <c r="F596" i="4"/>
  <c r="F595" i="4"/>
  <c r="E594" i="4"/>
  <c r="D594" i="4"/>
  <c r="F592" i="4"/>
  <c r="F591"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H166" i="9" s="1"/>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18" i="4"/>
  <c r="D413" i="1" s="1"/>
  <c r="H413" i="1" s="1"/>
  <c r="D418" i="4"/>
  <c r="E417" i="4"/>
  <c r="D417" i="4"/>
  <c r="D644" i="4" s="1"/>
  <c r="C638" i="1" s="1"/>
  <c r="E416" i="4"/>
  <c r="E643" i="4" s="1"/>
  <c r="D637" i="1" s="1"/>
  <c r="D416" i="4"/>
  <c r="D643" i="4" s="1"/>
  <c r="F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E196" i="4"/>
  <c r="D192" i="1" s="1"/>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F164" i="4"/>
  <c r="E164" i="4"/>
  <c r="D164" i="4"/>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F45" i="4"/>
  <c r="E45" i="4"/>
  <c r="D45" i="4"/>
  <c r="D44" i="4" s="1"/>
  <c r="F44" i="4"/>
  <c r="E44" i="4"/>
  <c r="F43" i="4"/>
  <c r="F42" i="4"/>
  <c r="F41"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C1576" i="1"/>
  <c r="H1576" i="1" s="1"/>
  <c r="G1575" i="1"/>
  <c r="C1575" i="1"/>
  <c r="H1575" i="1" s="1"/>
  <c r="G1574" i="1"/>
  <c r="C1574" i="1"/>
  <c r="H1574" i="1" s="1"/>
  <c r="H1573" i="1"/>
  <c r="C1573" i="1"/>
  <c r="G1573" i="1" s="1"/>
  <c r="H1572" i="1"/>
  <c r="G1572" i="1"/>
  <c r="C1572" i="1"/>
  <c r="G1571" i="1"/>
  <c r="C1571" i="1"/>
  <c r="H1571" i="1" s="1"/>
  <c r="G1570" i="1"/>
  <c r="C1570" i="1"/>
  <c r="H1570" i="1" s="1"/>
  <c r="H1569" i="1"/>
  <c r="C1569" i="1"/>
  <c r="G1569" i="1" s="1"/>
  <c r="H1568" i="1"/>
  <c r="G1568" i="1"/>
  <c r="C1568" i="1"/>
  <c r="H1567" i="1"/>
  <c r="G1567" i="1"/>
  <c r="C1567" i="1"/>
  <c r="G1566" i="1"/>
  <c r="C1566" i="1"/>
  <c r="H1566" i="1" s="1"/>
  <c r="H1565" i="1"/>
  <c r="C1565" i="1"/>
  <c r="G1565" i="1" s="1"/>
  <c r="H1564" i="1"/>
  <c r="G1564" i="1"/>
  <c r="C1564" i="1"/>
  <c r="G1563" i="1"/>
  <c r="C1563" i="1"/>
  <c r="H1563" i="1" s="1"/>
  <c r="G1562" i="1"/>
  <c r="C1562" i="1"/>
  <c r="H1562" i="1" s="1"/>
  <c r="H1561" i="1"/>
  <c r="C1561" i="1"/>
  <c r="G1561" i="1" s="1"/>
  <c r="H1559" i="1"/>
  <c r="G1559" i="1"/>
  <c r="C1559" i="1"/>
  <c r="C1558" i="1"/>
  <c r="H1557" i="1"/>
  <c r="C1557" i="1"/>
  <c r="G1557" i="1" s="1"/>
  <c r="H1556" i="1"/>
  <c r="G1556" i="1"/>
  <c r="C1556" i="1"/>
  <c r="C1555" i="1"/>
  <c r="G1554" i="1"/>
  <c r="C1554" i="1"/>
  <c r="H1554" i="1" s="1"/>
  <c r="C1553" i="1"/>
  <c r="H1552" i="1"/>
  <c r="G1552" i="1"/>
  <c r="C1552" i="1"/>
  <c r="H1551" i="1"/>
  <c r="G1551" i="1"/>
  <c r="C1551" i="1"/>
  <c r="C1550" i="1"/>
  <c r="H1549" i="1"/>
  <c r="C1549" i="1"/>
  <c r="G1549" i="1" s="1"/>
  <c r="H1548" i="1"/>
  <c r="G1548" i="1"/>
  <c r="C1548" i="1"/>
  <c r="C1547" i="1"/>
  <c r="G1546" i="1"/>
  <c r="C1546" i="1"/>
  <c r="H1546" i="1" s="1"/>
  <c r="C1545" i="1"/>
  <c r="H1544" i="1"/>
  <c r="G1544" i="1"/>
  <c r="C1544" i="1"/>
  <c r="H1543" i="1"/>
  <c r="G1543" i="1"/>
  <c r="C1543" i="1"/>
  <c r="C1542" i="1"/>
  <c r="H1541" i="1"/>
  <c r="C1541" i="1"/>
  <c r="G1541" i="1" s="1"/>
  <c r="G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3" i="1"/>
  <c r="G1523" i="1"/>
  <c r="C1523" i="1"/>
  <c r="G1522" i="1"/>
  <c r="C1522" i="1"/>
  <c r="H1522" i="1" s="1"/>
  <c r="C1521" i="1"/>
  <c r="H1520" i="1"/>
  <c r="G1520" i="1"/>
  <c r="C1520" i="1"/>
  <c r="H1519" i="1"/>
  <c r="G1519" i="1"/>
  <c r="C1519" i="1"/>
  <c r="H1516" i="1"/>
  <c r="G1516" i="1"/>
  <c r="C1516" i="1"/>
  <c r="H1515" i="1"/>
  <c r="G1515" i="1"/>
  <c r="C1515" i="1"/>
  <c r="G1514" i="1"/>
  <c r="C1514" i="1"/>
  <c r="H1514" i="1" s="1"/>
  <c r="C1513" i="1"/>
  <c r="H1512" i="1"/>
  <c r="G1512" i="1"/>
  <c r="C1512" i="1"/>
  <c r="C1511" i="1"/>
  <c r="G1510" i="1"/>
  <c r="C1510" i="1"/>
  <c r="H1510" i="1" s="1"/>
  <c r="C1509" i="1"/>
  <c r="H1508" i="1"/>
  <c r="G1508" i="1"/>
  <c r="C1508" i="1"/>
  <c r="C1507" i="1"/>
  <c r="G1507" i="1" s="1"/>
  <c r="G1506" i="1"/>
  <c r="C1506" i="1"/>
  <c r="H1506" i="1" s="1"/>
  <c r="C1505" i="1"/>
  <c r="G1505" i="1" s="1"/>
  <c r="C1504" i="1"/>
  <c r="H1504" i="1" s="1"/>
  <c r="C1503" i="1"/>
  <c r="G1503" i="1" s="1"/>
  <c r="G1502" i="1"/>
  <c r="C1502" i="1"/>
  <c r="H1502" i="1" s="1"/>
  <c r="C1501" i="1"/>
  <c r="G1501" i="1" s="1"/>
  <c r="H1500" i="1"/>
  <c r="G1500" i="1"/>
  <c r="C1500" i="1"/>
  <c r="C1499" i="1"/>
  <c r="G1499" i="1" s="1"/>
  <c r="G1498" i="1"/>
  <c r="C1498" i="1"/>
  <c r="H1498" i="1" s="1"/>
  <c r="H1497" i="1"/>
  <c r="C1497" i="1"/>
  <c r="G1497" i="1" s="1"/>
  <c r="H1496" i="1"/>
  <c r="G1496" i="1"/>
  <c r="C1496" i="1"/>
  <c r="C1495" i="1"/>
  <c r="G1494" i="1"/>
  <c r="C1494" i="1"/>
  <c r="H1494" i="1" s="1"/>
  <c r="C1493" i="1"/>
  <c r="H1492" i="1"/>
  <c r="C1492" i="1"/>
  <c r="G1492" i="1" s="1"/>
  <c r="C1491" i="1"/>
  <c r="G1491" i="1" s="1"/>
  <c r="G1490" i="1"/>
  <c r="C1490" i="1"/>
  <c r="H1490" i="1" s="1"/>
  <c r="C1489" i="1"/>
  <c r="G1489" i="1" s="1"/>
  <c r="H1488" i="1"/>
  <c r="G1488" i="1"/>
  <c r="C1488" i="1"/>
  <c r="H1487" i="1"/>
  <c r="C1487" i="1"/>
  <c r="G1487" i="1" s="1"/>
  <c r="C1486" i="1"/>
  <c r="H1486" i="1" s="1"/>
  <c r="C1485" i="1"/>
  <c r="G1485" i="1" s="1"/>
  <c r="H1484" i="1"/>
  <c r="G1484" i="1"/>
  <c r="C1484" i="1"/>
  <c r="C1483" i="1"/>
  <c r="G1483" i="1" s="1"/>
  <c r="G1482" i="1"/>
  <c r="C1482" i="1"/>
  <c r="H1482" i="1" s="1"/>
  <c r="H1480" i="1"/>
  <c r="G1480" i="1"/>
  <c r="C1480" i="1"/>
  <c r="D1479" i="1"/>
  <c r="J1479" i="1" s="1"/>
  <c r="C1479" i="1"/>
  <c r="H1479" i="1" s="1"/>
  <c r="D1478" i="1"/>
  <c r="C1478" i="1"/>
  <c r="D1477" i="1"/>
  <c r="J1477" i="1" s="1"/>
  <c r="C1477" i="1"/>
  <c r="D1476" i="1"/>
  <c r="C1476" i="1"/>
  <c r="D1475" i="1"/>
  <c r="C1475" i="1"/>
  <c r="D1474" i="1"/>
  <c r="C1474" i="1"/>
  <c r="D1473" i="1"/>
  <c r="C1473" i="1"/>
  <c r="D1472" i="1"/>
  <c r="C1472" i="1"/>
  <c r="D1471" i="1"/>
  <c r="C1471" i="1"/>
  <c r="C1470" i="1"/>
  <c r="J1468" i="1"/>
  <c r="D1468" i="1"/>
  <c r="H1468" i="1" s="1"/>
  <c r="C1468" i="1"/>
  <c r="J1467" i="1"/>
  <c r="D1467" i="1"/>
  <c r="G1467" i="1" s="1"/>
  <c r="C1467" i="1"/>
  <c r="J1466" i="1"/>
  <c r="D1466" i="1"/>
  <c r="H1466" i="1" s="1"/>
  <c r="C1466" i="1"/>
  <c r="J1465" i="1"/>
  <c r="D1465" i="1"/>
  <c r="G1465" i="1" s="1"/>
  <c r="C1465" i="1"/>
  <c r="J1464" i="1"/>
  <c r="D1464" i="1"/>
  <c r="H1464" i="1" s="1"/>
  <c r="C1464" i="1"/>
  <c r="J1463" i="1"/>
  <c r="D1463" i="1"/>
  <c r="G1463" i="1" s="1"/>
  <c r="C1463" i="1"/>
  <c r="J1462" i="1"/>
  <c r="D1462" i="1"/>
  <c r="C1462" i="1"/>
  <c r="H1462" i="1" s="1"/>
  <c r="D1461" i="1"/>
  <c r="H1461" i="1" s="1"/>
  <c r="D1460" i="1"/>
  <c r="C1460" i="1"/>
  <c r="D1459" i="1"/>
  <c r="C1459" i="1"/>
  <c r="D1458" i="1"/>
  <c r="C1458" i="1"/>
  <c r="D1457" i="1"/>
  <c r="C1457" i="1"/>
  <c r="D1456" i="1"/>
  <c r="C1456" i="1"/>
  <c r="D1455" i="1"/>
  <c r="C1455" i="1"/>
  <c r="C1454" i="1"/>
  <c r="D1452" i="1"/>
  <c r="C1452" i="1"/>
  <c r="D1451" i="1"/>
  <c r="C1451" i="1"/>
  <c r="D1450" i="1"/>
  <c r="C1450" i="1"/>
  <c r="D1449" i="1"/>
  <c r="J1449" i="1" s="1"/>
  <c r="C1449" i="1"/>
  <c r="H1449" i="1" s="1"/>
  <c r="D1448" i="1"/>
  <c r="C1448" i="1"/>
  <c r="D1447" i="1"/>
  <c r="J1447" i="1" s="1"/>
  <c r="C1447" i="1"/>
  <c r="D1446" i="1"/>
  <c r="C1446" i="1"/>
  <c r="C1445" i="1"/>
  <c r="D1444" i="1"/>
  <c r="G1444" i="1" s="1"/>
  <c r="C1444" i="1"/>
  <c r="D1443" i="1"/>
  <c r="C1443" i="1"/>
  <c r="G1443" i="1" s="1"/>
  <c r="D1442" i="1"/>
  <c r="C1442" i="1"/>
  <c r="D1441" i="1"/>
  <c r="G1441" i="1" s="1"/>
  <c r="C1441" i="1"/>
  <c r="D1440" i="1"/>
  <c r="C1440" i="1"/>
  <c r="D1439" i="1"/>
  <c r="G1439" i="1" s="1"/>
  <c r="C1439" i="1"/>
  <c r="D1438" i="1"/>
  <c r="D1434" i="1"/>
  <c r="C1434" i="1"/>
  <c r="G1433" i="1"/>
  <c r="D1433" i="1"/>
  <c r="C1433" i="1"/>
  <c r="H1433" i="1" s="1"/>
  <c r="G1432" i="1"/>
  <c r="D1432" i="1"/>
  <c r="C1432" i="1"/>
  <c r="H1432" i="1" s="1"/>
  <c r="D1431" i="1"/>
  <c r="C1431" i="1"/>
  <c r="D1430" i="1"/>
  <c r="C1430" i="1"/>
  <c r="G1429" i="1"/>
  <c r="D1429" i="1"/>
  <c r="C1429" i="1"/>
  <c r="H1429" i="1" s="1"/>
  <c r="G1428" i="1"/>
  <c r="D1428" i="1"/>
  <c r="C1428" i="1"/>
  <c r="H1428" i="1" s="1"/>
  <c r="D1427" i="1"/>
  <c r="C1427" i="1"/>
  <c r="D1426" i="1"/>
  <c r="C1426" i="1"/>
  <c r="G1425" i="1"/>
  <c r="D1425" i="1"/>
  <c r="C1425" i="1"/>
  <c r="H1425" i="1" s="1"/>
  <c r="G1424" i="1"/>
  <c r="D1424" i="1"/>
  <c r="C1424" i="1"/>
  <c r="H1424" i="1" s="1"/>
  <c r="G1422" i="1"/>
  <c r="D1422" i="1"/>
  <c r="C1422" i="1"/>
  <c r="H1422" i="1" s="1"/>
  <c r="G1421" i="1"/>
  <c r="D1421" i="1"/>
  <c r="C1421" i="1"/>
  <c r="H1421" i="1" s="1"/>
  <c r="D1420" i="1"/>
  <c r="C1420" i="1"/>
  <c r="D1419" i="1"/>
  <c r="C1419" i="1"/>
  <c r="G1418" i="1"/>
  <c r="D1418" i="1"/>
  <c r="C1418" i="1"/>
  <c r="H1418" i="1" s="1"/>
  <c r="G1417" i="1"/>
  <c r="D1417" i="1"/>
  <c r="C1417" i="1"/>
  <c r="H1417" i="1" s="1"/>
  <c r="D1416" i="1"/>
  <c r="C1416" i="1"/>
  <c r="D1415" i="1"/>
  <c r="C1415" i="1"/>
  <c r="G1414" i="1"/>
  <c r="D1414" i="1"/>
  <c r="C1414" i="1"/>
  <c r="H1414" i="1" s="1"/>
  <c r="G1413" i="1"/>
  <c r="D1413" i="1"/>
  <c r="C1413" i="1"/>
  <c r="H1413" i="1" s="1"/>
  <c r="D1412" i="1"/>
  <c r="C1412" i="1"/>
  <c r="D1411" i="1"/>
  <c r="C1411" i="1"/>
  <c r="G1410" i="1"/>
  <c r="D1410" i="1"/>
  <c r="C1410" i="1"/>
  <c r="H1410" i="1" s="1"/>
  <c r="G1409" i="1"/>
  <c r="D1409" i="1"/>
  <c r="C1409" i="1"/>
  <c r="H1409" i="1" s="1"/>
  <c r="D1408" i="1"/>
  <c r="D1407" i="1"/>
  <c r="C1407" i="1"/>
  <c r="G1406" i="1"/>
  <c r="D1406" i="1"/>
  <c r="C1406" i="1"/>
  <c r="H1406" i="1" s="1"/>
  <c r="G1405" i="1"/>
  <c r="D1405" i="1"/>
  <c r="C1405" i="1"/>
  <c r="H1405" i="1" s="1"/>
  <c r="D1404" i="1"/>
  <c r="C1404" i="1"/>
  <c r="D1403" i="1"/>
  <c r="C1403" i="1"/>
  <c r="G1402" i="1"/>
  <c r="D1402" i="1"/>
  <c r="C1402" i="1"/>
  <c r="H1402" i="1" s="1"/>
  <c r="G1401" i="1"/>
  <c r="D1401" i="1"/>
  <c r="C1401" i="1"/>
  <c r="H1401" i="1" s="1"/>
  <c r="D1400" i="1"/>
  <c r="C1400" i="1"/>
  <c r="D1399" i="1"/>
  <c r="C1399" i="1"/>
  <c r="G1398" i="1"/>
  <c r="D1398" i="1"/>
  <c r="C1398" i="1"/>
  <c r="H1398" i="1" s="1"/>
  <c r="G1397" i="1"/>
  <c r="D1397" i="1"/>
  <c r="C1397" i="1"/>
  <c r="H1397" i="1" s="1"/>
  <c r="D1396" i="1"/>
  <c r="C1396" i="1"/>
  <c r="D1395" i="1"/>
  <c r="C1395" i="1"/>
  <c r="G1394" i="1"/>
  <c r="D1394" i="1"/>
  <c r="C1394" i="1"/>
  <c r="H1394" i="1" s="1"/>
  <c r="G1393" i="1"/>
  <c r="D1393" i="1"/>
  <c r="C1393" i="1"/>
  <c r="H1393" i="1" s="1"/>
  <c r="D1392" i="1"/>
  <c r="C1392" i="1"/>
  <c r="D1391" i="1"/>
  <c r="C1391" i="1"/>
  <c r="G1390" i="1"/>
  <c r="D1390" i="1"/>
  <c r="C1390" i="1"/>
  <c r="H1390" i="1" s="1"/>
  <c r="G1389" i="1"/>
  <c r="D1389" i="1"/>
  <c r="C1389" i="1"/>
  <c r="H1389" i="1" s="1"/>
  <c r="D1388" i="1"/>
  <c r="D1387" i="1"/>
  <c r="C1387" i="1"/>
  <c r="G1386" i="1"/>
  <c r="D1386" i="1"/>
  <c r="C1386" i="1"/>
  <c r="H1386" i="1" s="1"/>
  <c r="G1385" i="1"/>
  <c r="D1385" i="1"/>
  <c r="C1385" i="1"/>
  <c r="H1385" i="1" s="1"/>
  <c r="D1384" i="1"/>
  <c r="C1384" i="1"/>
  <c r="D1383" i="1"/>
  <c r="G1382" i="1"/>
  <c r="D1382" i="1"/>
  <c r="C1382" i="1"/>
  <c r="H1382" i="1" s="1"/>
  <c r="G1381" i="1"/>
  <c r="D1381" i="1"/>
  <c r="C1381" i="1"/>
  <c r="H1381" i="1" s="1"/>
  <c r="D1380" i="1"/>
  <c r="C1380" i="1"/>
  <c r="D1379" i="1"/>
  <c r="C1379" i="1"/>
  <c r="G1378" i="1"/>
  <c r="D1378" i="1"/>
  <c r="C1378" i="1"/>
  <c r="H1378" i="1" s="1"/>
  <c r="G1377" i="1"/>
  <c r="D1377" i="1"/>
  <c r="C1377" i="1"/>
  <c r="H1377" i="1" s="1"/>
  <c r="D1376" i="1"/>
  <c r="C1376" i="1"/>
  <c r="D1375" i="1"/>
  <c r="C1375" i="1"/>
  <c r="G1374" i="1"/>
  <c r="D1374" i="1"/>
  <c r="C1374" i="1"/>
  <c r="H1374" i="1" s="1"/>
  <c r="G1373" i="1"/>
  <c r="D1373" i="1"/>
  <c r="C1373" i="1"/>
  <c r="H1373" i="1" s="1"/>
  <c r="D1372" i="1"/>
  <c r="C1372" i="1"/>
  <c r="D1371" i="1"/>
  <c r="C1371" i="1"/>
  <c r="G1370" i="1"/>
  <c r="D1370" i="1"/>
  <c r="C1370" i="1"/>
  <c r="H1370" i="1" s="1"/>
  <c r="G1369" i="1"/>
  <c r="D1369" i="1"/>
  <c r="C1369" i="1"/>
  <c r="H1369" i="1" s="1"/>
  <c r="D1368" i="1"/>
  <c r="C1368" i="1"/>
  <c r="D1367" i="1"/>
  <c r="C1367" i="1"/>
  <c r="G1366" i="1"/>
  <c r="D1366" i="1"/>
  <c r="C1366" i="1"/>
  <c r="H1366" i="1" s="1"/>
  <c r="G1365" i="1"/>
  <c r="D1365" i="1"/>
  <c r="C1365" i="1"/>
  <c r="H1365" i="1" s="1"/>
  <c r="D1364" i="1"/>
  <c r="C1364" i="1"/>
  <c r="D1363" i="1"/>
  <c r="C1363" i="1"/>
  <c r="G1362" i="1"/>
  <c r="D1362" i="1"/>
  <c r="C1362" i="1"/>
  <c r="H1362" i="1" s="1"/>
  <c r="G1361" i="1"/>
  <c r="D1361" i="1"/>
  <c r="C1361" i="1"/>
  <c r="H1361" i="1" s="1"/>
  <c r="D1360" i="1"/>
  <c r="C1360" i="1"/>
  <c r="D1359" i="1"/>
  <c r="C1359" i="1"/>
  <c r="G1358" i="1"/>
  <c r="D1358" i="1"/>
  <c r="C1358" i="1"/>
  <c r="H1358" i="1" s="1"/>
  <c r="G1357" i="1"/>
  <c r="D1357" i="1"/>
  <c r="C1357" i="1"/>
  <c r="H1357" i="1" s="1"/>
  <c r="D1356" i="1"/>
  <c r="C1356" i="1"/>
  <c r="C1355" i="1"/>
  <c r="G1354" i="1"/>
  <c r="D1354" i="1"/>
  <c r="C1354" i="1"/>
  <c r="H1354" i="1" s="1"/>
  <c r="D1353" i="1"/>
  <c r="C1353" i="1"/>
  <c r="D1352" i="1"/>
  <c r="C1352" i="1"/>
  <c r="G1351" i="1"/>
  <c r="D1351" i="1"/>
  <c r="C1351" i="1"/>
  <c r="H1351" i="1" s="1"/>
  <c r="G1350" i="1"/>
  <c r="D1350" i="1"/>
  <c r="C1350" i="1"/>
  <c r="H1350" i="1" s="1"/>
  <c r="D1349" i="1"/>
  <c r="C1349" i="1"/>
  <c r="D1348" i="1"/>
  <c r="C1348" i="1"/>
  <c r="G1347" i="1"/>
  <c r="D1347" i="1"/>
  <c r="C1347" i="1"/>
  <c r="H1347" i="1" s="1"/>
  <c r="G1346" i="1"/>
  <c r="D1346" i="1"/>
  <c r="C1346" i="1"/>
  <c r="H1346" i="1" s="1"/>
  <c r="D1345" i="1"/>
  <c r="C1345" i="1"/>
  <c r="D1344" i="1"/>
  <c r="C1344" i="1"/>
  <c r="G1343" i="1"/>
  <c r="D1343" i="1"/>
  <c r="C1343" i="1"/>
  <c r="H1343" i="1" s="1"/>
  <c r="G1342" i="1"/>
  <c r="D1342" i="1"/>
  <c r="C1342" i="1"/>
  <c r="H1342" i="1" s="1"/>
  <c r="D1341" i="1"/>
  <c r="C1341" i="1"/>
  <c r="D1340" i="1"/>
  <c r="C1340" i="1"/>
  <c r="G1339" i="1"/>
  <c r="D1339" i="1"/>
  <c r="C1339" i="1"/>
  <c r="H1339" i="1" s="1"/>
  <c r="G1338" i="1"/>
  <c r="D1338" i="1"/>
  <c r="C1338" i="1"/>
  <c r="H1338" i="1" s="1"/>
  <c r="D1337" i="1"/>
  <c r="C1337" i="1"/>
  <c r="D1336" i="1"/>
  <c r="C1336" i="1"/>
  <c r="D1335" i="1"/>
  <c r="C1335" i="1"/>
  <c r="D1334" i="1"/>
  <c r="C1334" i="1"/>
  <c r="D1333" i="1"/>
  <c r="C1333" i="1"/>
  <c r="D1332" i="1"/>
  <c r="C1332" i="1"/>
  <c r="D1331" i="1"/>
  <c r="C1331" i="1"/>
  <c r="D1330" i="1"/>
  <c r="C1330" i="1"/>
  <c r="H1328" i="1"/>
  <c r="D1328" i="1"/>
  <c r="C1328" i="1"/>
  <c r="G1328" i="1" s="1"/>
  <c r="H1327" i="1"/>
  <c r="D1327" i="1"/>
  <c r="C1327" i="1"/>
  <c r="G1327" i="1" s="1"/>
  <c r="D1326" i="1"/>
  <c r="C1326" i="1"/>
  <c r="D1325" i="1"/>
  <c r="C1325" i="1"/>
  <c r="G1325" i="1" s="1"/>
  <c r="H1324" i="1"/>
  <c r="D1324" i="1"/>
  <c r="C1324" i="1"/>
  <c r="G1324" i="1" s="1"/>
  <c r="H1323" i="1"/>
  <c r="D1323" i="1"/>
  <c r="C1323" i="1"/>
  <c r="G1323" i="1" s="1"/>
  <c r="D1322" i="1"/>
  <c r="C1322" i="1"/>
  <c r="D1321" i="1"/>
  <c r="C1321" i="1"/>
  <c r="G1321" i="1" s="1"/>
  <c r="H1320" i="1"/>
  <c r="D1320" i="1"/>
  <c r="C1320" i="1"/>
  <c r="G1320" i="1" s="1"/>
  <c r="H1319" i="1"/>
  <c r="D1319" i="1"/>
  <c r="C1319" i="1"/>
  <c r="G1319" i="1" s="1"/>
  <c r="D1318" i="1"/>
  <c r="C1318" i="1"/>
  <c r="D1317" i="1"/>
  <c r="C1317" i="1"/>
  <c r="G1317" i="1" s="1"/>
  <c r="D1316" i="1"/>
  <c r="H1315" i="1"/>
  <c r="D1315" i="1"/>
  <c r="C1315" i="1"/>
  <c r="G1315" i="1" s="1"/>
  <c r="D1314" i="1"/>
  <c r="C1314" i="1"/>
  <c r="D1313" i="1"/>
  <c r="C1313" i="1"/>
  <c r="G1313" i="1" s="1"/>
  <c r="H1312" i="1"/>
  <c r="D1312" i="1"/>
  <c r="C1312" i="1"/>
  <c r="G1312" i="1" s="1"/>
  <c r="H1311" i="1"/>
  <c r="D1311" i="1"/>
  <c r="C1311" i="1"/>
  <c r="G1311" i="1" s="1"/>
  <c r="D1310" i="1"/>
  <c r="C1310"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D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D1264" i="1"/>
  <c r="H1264" i="1" s="1"/>
  <c r="C1264" i="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H1240" i="1"/>
  <c r="D1240" i="1"/>
  <c r="C1240" i="1"/>
  <c r="G1240" i="1" s="1"/>
  <c r="H1239" i="1"/>
  <c r="D1239" i="1"/>
  <c r="C1239" i="1"/>
  <c r="G1239" i="1" s="1"/>
  <c r="H1238" i="1"/>
  <c r="D1238" i="1"/>
  <c r="C1238" i="1"/>
  <c r="G1238" i="1" s="1"/>
  <c r="H1237" i="1"/>
  <c r="D1237" i="1"/>
  <c r="C1237" i="1"/>
  <c r="G1237" i="1" s="1"/>
  <c r="H1236" i="1"/>
  <c r="D1236" i="1"/>
  <c r="C1236" i="1"/>
  <c r="G1236" i="1" s="1"/>
  <c r="H1235" i="1"/>
  <c r="C1235" i="1"/>
  <c r="H1234" i="1"/>
  <c r="G1234" i="1"/>
  <c r="D1234" i="1"/>
  <c r="C1234" i="1"/>
  <c r="H1233" i="1"/>
  <c r="G1233" i="1"/>
  <c r="D1233" i="1"/>
  <c r="C1233" i="1"/>
  <c r="H1232" i="1"/>
  <c r="D1232" i="1"/>
  <c r="G1232" i="1" s="1"/>
  <c r="C1232" i="1"/>
  <c r="H1231" i="1"/>
  <c r="G1231" i="1"/>
  <c r="D1231" i="1"/>
  <c r="C1231" i="1"/>
  <c r="H1230" i="1"/>
  <c r="G1230" i="1"/>
  <c r="D1230" i="1"/>
  <c r="C1230" i="1"/>
  <c r="H1229" i="1"/>
  <c r="D1229" i="1"/>
  <c r="G1229" i="1" s="1"/>
  <c r="C1229" i="1"/>
  <c r="H1228" i="1"/>
  <c r="G1228" i="1"/>
  <c r="D1228" i="1"/>
  <c r="C1228" i="1"/>
  <c r="C1227" i="1"/>
  <c r="H1226" i="1"/>
  <c r="G1226" i="1"/>
  <c r="D1226" i="1"/>
  <c r="C1226" i="1"/>
  <c r="H1225" i="1"/>
  <c r="G1225" i="1"/>
  <c r="D1225" i="1"/>
  <c r="C1225" i="1"/>
  <c r="H1224" i="1"/>
  <c r="G1224" i="1"/>
  <c r="D1224" i="1"/>
  <c r="C1224" i="1"/>
  <c r="H1223" i="1"/>
  <c r="G1223" i="1"/>
  <c r="D1223" i="1"/>
  <c r="C1223" i="1"/>
  <c r="D1221" i="1"/>
  <c r="C1221" i="1"/>
  <c r="D1220" i="1"/>
  <c r="C1220" i="1"/>
  <c r="H1220" i="1" s="1"/>
  <c r="C1219" i="1"/>
  <c r="D1218" i="1"/>
  <c r="C1218" i="1"/>
  <c r="D1217" i="1"/>
  <c r="C1217" i="1"/>
  <c r="G1217" i="1" s="1"/>
  <c r="D1216" i="1"/>
  <c r="H1216" i="1" s="1"/>
  <c r="C1216" i="1"/>
  <c r="C1215" i="1"/>
  <c r="G1213" i="1"/>
  <c r="D1213" i="1"/>
  <c r="H1213" i="1" s="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2" i="1"/>
  <c r="C1182" i="1"/>
  <c r="D1181" i="1"/>
  <c r="C1181" i="1"/>
  <c r="H1181" i="1" s="1"/>
  <c r="G1180" i="1"/>
  <c r="D1180" i="1"/>
  <c r="C1180" i="1"/>
  <c r="H1180" i="1" s="1"/>
  <c r="G1179" i="1"/>
  <c r="D1179" i="1"/>
  <c r="C1179" i="1"/>
  <c r="H1179" i="1" s="1"/>
  <c r="D1178" i="1"/>
  <c r="C1178" i="1"/>
  <c r="D1177" i="1"/>
  <c r="C1177" i="1"/>
  <c r="H1177" i="1" s="1"/>
  <c r="G1176" i="1"/>
  <c r="D1176" i="1"/>
  <c r="C1176" i="1"/>
  <c r="H1176" i="1" s="1"/>
  <c r="G1175" i="1"/>
  <c r="D1175" i="1"/>
  <c r="C1175" i="1"/>
  <c r="H1175" i="1" s="1"/>
  <c r="D1174" i="1"/>
  <c r="C1174" i="1"/>
  <c r="D1173" i="1"/>
  <c r="C1173" i="1"/>
  <c r="H1173" i="1" s="1"/>
  <c r="G1172" i="1"/>
  <c r="D1172" i="1"/>
  <c r="C1172" i="1"/>
  <c r="H1172" i="1" s="1"/>
  <c r="G1171" i="1"/>
  <c r="D1171" i="1"/>
  <c r="C1171" i="1"/>
  <c r="H1171" i="1" s="1"/>
  <c r="D1170" i="1"/>
  <c r="C1170" i="1"/>
  <c r="D1169" i="1"/>
  <c r="C1169" i="1"/>
  <c r="H1169" i="1" s="1"/>
  <c r="G1168" i="1"/>
  <c r="D1168" i="1"/>
  <c r="C1168" i="1"/>
  <c r="H1168" i="1" s="1"/>
  <c r="C1167" i="1"/>
  <c r="D1166" i="1"/>
  <c r="C1166" i="1"/>
  <c r="G1166" i="1" s="1"/>
  <c r="H1165" i="1"/>
  <c r="D1165" i="1"/>
  <c r="C1165" i="1"/>
  <c r="G1165" i="1" s="1"/>
  <c r="H1164" i="1"/>
  <c r="D1164" i="1"/>
  <c r="C1164" i="1"/>
  <c r="G1164" i="1" s="1"/>
  <c r="D1163" i="1"/>
  <c r="C1163" i="1"/>
  <c r="D1162" i="1"/>
  <c r="C1162" i="1"/>
  <c r="G1162" i="1" s="1"/>
  <c r="H1161" i="1"/>
  <c r="D1161" i="1"/>
  <c r="C1161" i="1"/>
  <c r="G1161" i="1" s="1"/>
  <c r="H1160" i="1"/>
  <c r="D1160" i="1"/>
  <c r="C1160" i="1"/>
  <c r="D1159" i="1"/>
  <c r="C1159" i="1"/>
  <c r="D1158" i="1"/>
  <c r="C1158" i="1"/>
  <c r="G1158" i="1" s="1"/>
  <c r="D1157" i="1"/>
  <c r="H1157" i="1" s="1"/>
  <c r="C1157" i="1"/>
  <c r="D1156" i="1"/>
  <c r="H1156" i="1" s="1"/>
  <c r="C1156" i="1"/>
  <c r="G1156" i="1" s="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C1097" i="1"/>
  <c r="D1096" i="1"/>
  <c r="D1095" i="1"/>
  <c r="H1095" i="1" s="1"/>
  <c r="C1095" i="1"/>
  <c r="D1094" i="1"/>
  <c r="H1094" i="1" s="1"/>
  <c r="C1094" i="1"/>
  <c r="D1093" i="1"/>
  <c r="H1093" i="1" s="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D1047" i="1"/>
  <c r="D1045" i="1"/>
  <c r="H1045" i="1" s="1"/>
  <c r="C1045" i="1"/>
  <c r="G1044" i="1"/>
  <c r="D1044" i="1"/>
  <c r="H1044" i="1" s="1"/>
  <c r="C1044" i="1"/>
  <c r="D1043" i="1"/>
  <c r="H1043" i="1" s="1"/>
  <c r="C1043" i="1"/>
  <c r="D1042" i="1"/>
  <c r="H1042" i="1" s="1"/>
  <c r="C1042" i="1"/>
  <c r="D1041" i="1"/>
  <c r="H1041" i="1" s="1"/>
  <c r="C1041" i="1"/>
  <c r="G1040" i="1"/>
  <c r="D1040" i="1"/>
  <c r="H1040" i="1" s="1"/>
  <c r="C1040" i="1"/>
  <c r="D1039" i="1"/>
  <c r="H1039" i="1" s="1"/>
  <c r="C1039" i="1"/>
  <c r="D1038" i="1"/>
  <c r="H1038" i="1" s="1"/>
  <c r="C1038" i="1"/>
  <c r="D1037" i="1"/>
  <c r="H1037" i="1" s="1"/>
  <c r="C1037" i="1"/>
  <c r="G1036" i="1"/>
  <c r="D1036" i="1"/>
  <c r="H1036" i="1" s="1"/>
  <c r="C1036" i="1"/>
  <c r="D1035" i="1"/>
  <c r="H1035" i="1" s="1"/>
  <c r="C1035" i="1"/>
  <c r="D1034" i="1"/>
  <c r="H1034" i="1" s="1"/>
  <c r="C1034" i="1"/>
  <c r="D1033" i="1"/>
  <c r="H1033" i="1" s="1"/>
  <c r="C1033" i="1"/>
  <c r="G1032" i="1"/>
  <c r="D1032" i="1"/>
  <c r="H1032" i="1" s="1"/>
  <c r="C1032" i="1"/>
  <c r="D1031" i="1"/>
  <c r="H1031" i="1" s="1"/>
  <c r="C1031" i="1"/>
  <c r="D1030" i="1"/>
  <c r="H1030" i="1" s="1"/>
  <c r="C1030" i="1"/>
  <c r="D1029" i="1"/>
  <c r="H1029" i="1" s="1"/>
  <c r="C1029" i="1"/>
  <c r="G1028" i="1"/>
  <c r="D1028" i="1"/>
  <c r="H1028" i="1" s="1"/>
  <c r="C1028" i="1"/>
  <c r="D1027" i="1"/>
  <c r="H1027" i="1" s="1"/>
  <c r="C1027" i="1"/>
  <c r="D1026" i="1"/>
  <c r="H1026" i="1" s="1"/>
  <c r="C1026" i="1"/>
  <c r="D1025" i="1"/>
  <c r="H1025" i="1" s="1"/>
  <c r="C1025" i="1"/>
  <c r="G1024" i="1"/>
  <c r="D1024" i="1"/>
  <c r="H1024" i="1" s="1"/>
  <c r="C1024" i="1"/>
  <c r="D1023" i="1"/>
  <c r="H1023" i="1" s="1"/>
  <c r="C1023" i="1"/>
  <c r="D1022" i="1"/>
  <c r="H1022" i="1" s="1"/>
  <c r="C1022" i="1"/>
  <c r="D1021" i="1"/>
  <c r="H1021" i="1" s="1"/>
  <c r="C1021" i="1"/>
  <c r="G1020" i="1"/>
  <c r="D1020" i="1"/>
  <c r="H1020" i="1" s="1"/>
  <c r="C1020" i="1"/>
  <c r="D1019" i="1"/>
  <c r="H1019" i="1" s="1"/>
  <c r="C1019" i="1"/>
  <c r="D1018" i="1"/>
  <c r="H1018" i="1" s="1"/>
  <c r="C1018" i="1"/>
  <c r="D1017" i="1"/>
  <c r="H1017" i="1" s="1"/>
  <c r="C1017" i="1"/>
  <c r="G1016" i="1"/>
  <c r="D1016" i="1"/>
  <c r="H1016" i="1" s="1"/>
  <c r="C1016" i="1"/>
  <c r="D1015" i="1"/>
  <c r="H1015" i="1" s="1"/>
  <c r="C1015" i="1"/>
  <c r="D1014" i="1"/>
  <c r="H1014" i="1" s="1"/>
  <c r="C1014" i="1"/>
  <c r="D1013" i="1"/>
  <c r="H1013" i="1" s="1"/>
  <c r="C1013" i="1"/>
  <c r="G1012" i="1"/>
  <c r="D1012" i="1"/>
  <c r="H1012" i="1" s="1"/>
  <c r="C1012" i="1"/>
  <c r="D1011" i="1"/>
  <c r="H1011" i="1" s="1"/>
  <c r="C1011" i="1"/>
  <c r="D1010" i="1"/>
  <c r="H1010" i="1" s="1"/>
  <c r="C1010" i="1"/>
  <c r="D1009" i="1"/>
  <c r="H1009" i="1" s="1"/>
  <c r="C1009" i="1"/>
  <c r="G1008"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G996" i="1"/>
  <c r="D996" i="1"/>
  <c r="H996" i="1" s="1"/>
  <c r="C996" i="1"/>
  <c r="D995" i="1"/>
  <c r="H995" i="1" s="1"/>
  <c r="C995" i="1"/>
  <c r="D994" i="1"/>
  <c r="H994" i="1" s="1"/>
  <c r="C994" i="1"/>
  <c r="D993" i="1"/>
  <c r="H993" i="1" s="1"/>
  <c r="C993" i="1"/>
  <c r="G992" i="1"/>
  <c r="D992" i="1"/>
  <c r="H992" i="1" s="1"/>
  <c r="C992" i="1"/>
  <c r="D991" i="1"/>
  <c r="H991" i="1" s="1"/>
  <c r="C991" i="1"/>
  <c r="C990" i="1"/>
  <c r="D989" i="1"/>
  <c r="H989" i="1" s="1"/>
  <c r="C989" i="1"/>
  <c r="G988" i="1"/>
  <c r="D988" i="1"/>
  <c r="H988" i="1" s="1"/>
  <c r="C988" i="1"/>
  <c r="D987" i="1"/>
  <c r="H987" i="1" s="1"/>
  <c r="C987" i="1"/>
  <c r="D986" i="1"/>
  <c r="H986" i="1" s="1"/>
  <c r="C986" i="1"/>
  <c r="D983" i="1"/>
  <c r="H983" i="1" s="1"/>
  <c r="C983" i="1"/>
  <c r="G982" i="1"/>
  <c r="D982" i="1"/>
  <c r="H982" i="1" s="1"/>
  <c r="C982" i="1"/>
  <c r="D981" i="1"/>
  <c r="H981" i="1" s="1"/>
  <c r="C981" i="1"/>
  <c r="D980" i="1"/>
  <c r="H980" i="1" s="1"/>
  <c r="C980" i="1"/>
  <c r="D979" i="1"/>
  <c r="H979" i="1" s="1"/>
  <c r="C979" i="1"/>
  <c r="G978" i="1"/>
  <c r="D978" i="1"/>
  <c r="H978" i="1" s="1"/>
  <c r="C978" i="1"/>
  <c r="D977" i="1"/>
  <c r="H977" i="1" s="1"/>
  <c r="C977" i="1"/>
  <c r="D976" i="1"/>
  <c r="H976" i="1" s="1"/>
  <c r="C976" i="1"/>
  <c r="D975" i="1"/>
  <c r="H975" i="1" s="1"/>
  <c r="C975" i="1"/>
  <c r="G974" i="1"/>
  <c r="D974" i="1"/>
  <c r="H974" i="1" s="1"/>
  <c r="C974" i="1"/>
  <c r="D973" i="1"/>
  <c r="H973" i="1" s="1"/>
  <c r="C973" i="1"/>
  <c r="D972" i="1"/>
  <c r="H972" i="1" s="1"/>
  <c r="C972" i="1"/>
  <c r="D971" i="1"/>
  <c r="H971" i="1" s="1"/>
  <c r="C971" i="1"/>
  <c r="G970" i="1"/>
  <c r="D970" i="1"/>
  <c r="H970" i="1" s="1"/>
  <c r="C970" i="1"/>
  <c r="D969" i="1"/>
  <c r="H969" i="1" s="1"/>
  <c r="C969" i="1"/>
  <c r="D968" i="1"/>
  <c r="H968" i="1" s="1"/>
  <c r="C968" i="1"/>
  <c r="D967" i="1"/>
  <c r="H967" i="1" s="1"/>
  <c r="C967" i="1"/>
  <c r="G966" i="1"/>
  <c r="D966" i="1"/>
  <c r="H966" i="1" s="1"/>
  <c r="C966" i="1"/>
  <c r="D965" i="1"/>
  <c r="H965" i="1" s="1"/>
  <c r="C965" i="1"/>
  <c r="D964" i="1"/>
  <c r="H964" i="1" s="1"/>
  <c r="C964" i="1"/>
  <c r="D963" i="1"/>
  <c r="H963" i="1" s="1"/>
  <c r="C963" i="1"/>
  <c r="G962" i="1"/>
  <c r="D962" i="1"/>
  <c r="H962" i="1" s="1"/>
  <c r="C962" i="1"/>
  <c r="D961" i="1"/>
  <c r="H961" i="1" s="1"/>
  <c r="C961" i="1"/>
  <c r="D960" i="1"/>
  <c r="H960" i="1" s="1"/>
  <c r="C960" i="1"/>
  <c r="D959" i="1"/>
  <c r="H959" i="1" s="1"/>
  <c r="C959" i="1"/>
  <c r="G958" i="1"/>
  <c r="D958" i="1"/>
  <c r="H958" i="1" s="1"/>
  <c r="C958" i="1"/>
  <c r="D957" i="1"/>
  <c r="H957" i="1" s="1"/>
  <c r="C957" i="1"/>
  <c r="D956" i="1"/>
  <c r="H956" i="1" s="1"/>
  <c r="C956" i="1"/>
  <c r="D955" i="1"/>
  <c r="H955" i="1" s="1"/>
  <c r="C955" i="1"/>
  <c r="G954" i="1"/>
  <c r="D954" i="1"/>
  <c r="H954" i="1" s="1"/>
  <c r="C954" i="1"/>
  <c r="D953" i="1"/>
  <c r="H953" i="1" s="1"/>
  <c r="C953" i="1"/>
  <c r="D952" i="1"/>
  <c r="H952" i="1" s="1"/>
  <c r="C952" i="1"/>
  <c r="D951" i="1"/>
  <c r="H951" i="1" s="1"/>
  <c r="C951" i="1"/>
  <c r="G950" i="1"/>
  <c r="D950" i="1"/>
  <c r="H950" i="1" s="1"/>
  <c r="C950" i="1"/>
  <c r="D949" i="1"/>
  <c r="H949" i="1" s="1"/>
  <c r="C949" i="1"/>
  <c r="D948" i="1"/>
  <c r="H948" i="1" s="1"/>
  <c r="C948" i="1"/>
  <c r="D947" i="1"/>
  <c r="H947" i="1" s="1"/>
  <c r="C947" i="1"/>
  <c r="G946" i="1"/>
  <c r="D946" i="1"/>
  <c r="H946" i="1" s="1"/>
  <c r="C946" i="1"/>
  <c r="D945" i="1"/>
  <c r="H945" i="1" s="1"/>
  <c r="C945" i="1"/>
  <c r="D944" i="1"/>
  <c r="H944" i="1" s="1"/>
  <c r="C944" i="1"/>
  <c r="D943" i="1"/>
  <c r="H943" i="1" s="1"/>
  <c r="C943" i="1"/>
  <c r="G942" i="1"/>
  <c r="D942" i="1"/>
  <c r="H942" i="1" s="1"/>
  <c r="C942" i="1"/>
  <c r="D941" i="1"/>
  <c r="H941" i="1" s="1"/>
  <c r="C941" i="1"/>
  <c r="D940" i="1"/>
  <c r="H940" i="1" s="1"/>
  <c r="C940" i="1"/>
  <c r="D939" i="1"/>
  <c r="H939" i="1" s="1"/>
  <c r="C939" i="1"/>
  <c r="G938" i="1"/>
  <c r="D938" i="1"/>
  <c r="H938" i="1" s="1"/>
  <c r="C938" i="1"/>
  <c r="D937" i="1"/>
  <c r="H937" i="1" s="1"/>
  <c r="C937" i="1"/>
  <c r="D936" i="1"/>
  <c r="H936" i="1" s="1"/>
  <c r="C936" i="1"/>
  <c r="D935" i="1"/>
  <c r="H935" i="1" s="1"/>
  <c r="C935" i="1"/>
  <c r="G934" i="1"/>
  <c r="D934" i="1"/>
  <c r="H934" i="1" s="1"/>
  <c r="C934" i="1"/>
  <c r="D933" i="1"/>
  <c r="H933" i="1" s="1"/>
  <c r="C933" i="1"/>
  <c r="D932" i="1"/>
  <c r="H932" i="1" s="1"/>
  <c r="C932" i="1"/>
  <c r="D931" i="1"/>
  <c r="H931" i="1" s="1"/>
  <c r="C931" i="1"/>
  <c r="G930" i="1"/>
  <c r="D930" i="1"/>
  <c r="H930" i="1" s="1"/>
  <c r="C930" i="1"/>
  <c r="D929" i="1"/>
  <c r="H929" i="1" s="1"/>
  <c r="C929" i="1"/>
  <c r="D928" i="1"/>
  <c r="H928" i="1" s="1"/>
  <c r="C928" i="1"/>
  <c r="D927" i="1"/>
  <c r="H927" i="1" s="1"/>
  <c r="C927" i="1"/>
  <c r="G926" i="1"/>
  <c r="D926" i="1"/>
  <c r="H926" i="1" s="1"/>
  <c r="C926" i="1"/>
  <c r="D925" i="1"/>
  <c r="H925" i="1" s="1"/>
  <c r="C925" i="1"/>
  <c r="D924" i="1"/>
  <c r="H924" i="1" s="1"/>
  <c r="C924" i="1"/>
  <c r="D923" i="1"/>
  <c r="H923" i="1" s="1"/>
  <c r="C923" i="1"/>
  <c r="G922" i="1"/>
  <c r="D922" i="1"/>
  <c r="H922" i="1" s="1"/>
  <c r="C922" i="1"/>
  <c r="D921" i="1"/>
  <c r="H921" i="1" s="1"/>
  <c r="C921" i="1"/>
  <c r="D920" i="1"/>
  <c r="H920" i="1" s="1"/>
  <c r="C920" i="1"/>
  <c r="D919" i="1"/>
  <c r="H919" i="1" s="1"/>
  <c r="C919" i="1"/>
  <c r="G918" i="1"/>
  <c r="D918" i="1"/>
  <c r="H918" i="1" s="1"/>
  <c r="C918" i="1"/>
  <c r="D917" i="1"/>
  <c r="H917" i="1" s="1"/>
  <c r="C917" i="1"/>
  <c r="D916" i="1"/>
  <c r="H916" i="1" s="1"/>
  <c r="C916" i="1"/>
  <c r="D915" i="1"/>
  <c r="H915" i="1" s="1"/>
  <c r="C915" i="1"/>
  <c r="G914" i="1"/>
  <c r="D914" i="1"/>
  <c r="H914" i="1" s="1"/>
  <c r="C914" i="1"/>
  <c r="D913" i="1"/>
  <c r="H913" i="1" s="1"/>
  <c r="C913" i="1"/>
  <c r="D912" i="1"/>
  <c r="H912" i="1" s="1"/>
  <c r="C912" i="1"/>
  <c r="D911" i="1"/>
  <c r="H911" i="1" s="1"/>
  <c r="C911" i="1"/>
  <c r="G910" i="1"/>
  <c r="D910" i="1"/>
  <c r="H910" i="1" s="1"/>
  <c r="C910" i="1"/>
  <c r="D909" i="1"/>
  <c r="H909" i="1" s="1"/>
  <c r="C909" i="1"/>
  <c r="D908" i="1"/>
  <c r="H908" i="1" s="1"/>
  <c r="C908" i="1"/>
  <c r="D907" i="1"/>
  <c r="H907" i="1" s="1"/>
  <c r="C907" i="1"/>
  <c r="G906" i="1"/>
  <c r="D906" i="1"/>
  <c r="H906" i="1" s="1"/>
  <c r="C906" i="1"/>
  <c r="D905" i="1"/>
  <c r="H905" i="1" s="1"/>
  <c r="C905" i="1"/>
  <c r="D904" i="1"/>
  <c r="H904" i="1" s="1"/>
  <c r="C904" i="1"/>
  <c r="D903" i="1"/>
  <c r="H903" i="1" s="1"/>
  <c r="C903" i="1"/>
  <c r="G902" i="1"/>
  <c r="D902" i="1"/>
  <c r="H902" i="1" s="1"/>
  <c r="C902" i="1"/>
  <c r="D901" i="1"/>
  <c r="H901" i="1" s="1"/>
  <c r="C901" i="1"/>
  <c r="D900" i="1"/>
  <c r="H900" i="1" s="1"/>
  <c r="C900" i="1"/>
  <c r="D899" i="1"/>
  <c r="H899" i="1" s="1"/>
  <c r="C899" i="1"/>
  <c r="G898" i="1"/>
  <c r="D898" i="1"/>
  <c r="H898" i="1" s="1"/>
  <c r="C898" i="1"/>
  <c r="D897" i="1"/>
  <c r="H897" i="1" s="1"/>
  <c r="C897" i="1"/>
  <c r="D896" i="1"/>
  <c r="H896" i="1" s="1"/>
  <c r="C896" i="1"/>
  <c r="D895" i="1"/>
  <c r="H895" i="1" s="1"/>
  <c r="C895" i="1"/>
  <c r="G894" i="1"/>
  <c r="D894" i="1"/>
  <c r="H894" i="1" s="1"/>
  <c r="C894" i="1"/>
  <c r="D893" i="1"/>
  <c r="H893" i="1" s="1"/>
  <c r="C893" i="1"/>
  <c r="D892" i="1"/>
  <c r="H892" i="1" s="1"/>
  <c r="C892" i="1"/>
  <c r="D891" i="1"/>
  <c r="H891" i="1" s="1"/>
  <c r="C891" i="1"/>
  <c r="G890" i="1"/>
  <c r="D890" i="1"/>
  <c r="H890" i="1" s="1"/>
  <c r="C890" i="1"/>
  <c r="D889" i="1"/>
  <c r="H889" i="1" s="1"/>
  <c r="C889" i="1"/>
  <c r="D888" i="1"/>
  <c r="H888" i="1" s="1"/>
  <c r="C888" i="1"/>
  <c r="D887" i="1"/>
  <c r="H887" i="1" s="1"/>
  <c r="C887" i="1"/>
  <c r="G886" i="1"/>
  <c r="D886" i="1"/>
  <c r="H886" i="1" s="1"/>
  <c r="C886" i="1"/>
  <c r="D885" i="1"/>
  <c r="H885" i="1" s="1"/>
  <c r="C885" i="1"/>
  <c r="D884" i="1"/>
  <c r="H884" i="1" s="1"/>
  <c r="C884" i="1"/>
  <c r="D883" i="1"/>
  <c r="H883" i="1" s="1"/>
  <c r="C883" i="1"/>
  <c r="G882" i="1"/>
  <c r="D882" i="1"/>
  <c r="H882" i="1" s="1"/>
  <c r="C882" i="1"/>
  <c r="D881" i="1"/>
  <c r="H881" i="1" s="1"/>
  <c r="C881" i="1"/>
  <c r="D880" i="1"/>
  <c r="H880" i="1" s="1"/>
  <c r="C880" i="1"/>
  <c r="D879" i="1"/>
  <c r="H879" i="1" s="1"/>
  <c r="C879" i="1"/>
  <c r="G878" i="1"/>
  <c r="D878" i="1"/>
  <c r="H878" i="1" s="1"/>
  <c r="C878" i="1"/>
  <c r="D877" i="1"/>
  <c r="H877" i="1" s="1"/>
  <c r="C877" i="1"/>
  <c r="D876" i="1"/>
  <c r="H876" i="1" s="1"/>
  <c r="C876" i="1"/>
  <c r="D875" i="1"/>
  <c r="H875" i="1" s="1"/>
  <c r="C875" i="1"/>
  <c r="G874" i="1"/>
  <c r="D874" i="1"/>
  <c r="H874" i="1" s="1"/>
  <c r="C874" i="1"/>
  <c r="D873" i="1"/>
  <c r="H873" i="1" s="1"/>
  <c r="C873" i="1"/>
  <c r="D872" i="1"/>
  <c r="H872" i="1" s="1"/>
  <c r="C872" i="1"/>
  <c r="D871" i="1"/>
  <c r="H871" i="1" s="1"/>
  <c r="C871" i="1"/>
  <c r="G870" i="1"/>
  <c r="D870" i="1"/>
  <c r="H870" i="1" s="1"/>
  <c r="C870" i="1"/>
  <c r="D869" i="1"/>
  <c r="H869" i="1" s="1"/>
  <c r="C869" i="1"/>
  <c r="D868" i="1"/>
  <c r="H868" i="1" s="1"/>
  <c r="C868" i="1"/>
  <c r="D867" i="1"/>
  <c r="H867" i="1" s="1"/>
  <c r="C867" i="1"/>
  <c r="G866" i="1"/>
  <c r="D866" i="1"/>
  <c r="H866" i="1" s="1"/>
  <c r="C866" i="1"/>
  <c r="D865" i="1"/>
  <c r="H865" i="1" s="1"/>
  <c r="C865" i="1"/>
  <c r="D864" i="1"/>
  <c r="H864" i="1" s="1"/>
  <c r="C864" i="1"/>
  <c r="D863" i="1"/>
  <c r="H863" i="1" s="1"/>
  <c r="C863" i="1"/>
  <c r="G862" i="1"/>
  <c r="D862" i="1"/>
  <c r="H862" i="1" s="1"/>
  <c r="C862" i="1"/>
  <c r="D861" i="1"/>
  <c r="H861" i="1" s="1"/>
  <c r="C861" i="1"/>
  <c r="D860" i="1"/>
  <c r="H860" i="1" s="1"/>
  <c r="C860" i="1"/>
  <c r="D859" i="1"/>
  <c r="H859" i="1" s="1"/>
  <c r="C859" i="1"/>
  <c r="G858" i="1"/>
  <c r="D858" i="1"/>
  <c r="H858" i="1" s="1"/>
  <c r="C858" i="1"/>
  <c r="D857" i="1"/>
  <c r="H857" i="1" s="1"/>
  <c r="C857" i="1"/>
  <c r="D856" i="1"/>
  <c r="H856" i="1" s="1"/>
  <c r="C856" i="1"/>
  <c r="D855" i="1"/>
  <c r="H855" i="1" s="1"/>
  <c r="C855" i="1"/>
  <c r="G854" i="1"/>
  <c r="D854" i="1"/>
  <c r="H854" i="1" s="1"/>
  <c r="C854" i="1"/>
  <c r="D853" i="1"/>
  <c r="H853" i="1" s="1"/>
  <c r="C853" i="1"/>
  <c r="D852" i="1"/>
  <c r="H852" i="1" s="1"/>
  <c r="C852" i="1"/>
  <c r="D851" i="1"/>
  <c r="H851" i="1" s="1"/>
  <c r="C851" i="1"/>
  <c r="G850" i="1"/>
  <c r="D850" i="1"/>
  <c r="H850" i="1" s="1"/>
  <c r="C850" i="1"/>
  <c r="D849" i="1"/>
  <c r="H849" i="1" s="1"/>
  <c r="C849" i="1"/>
  <c r="D848" i="1"/>
  <c r="H848" i="1" s="1"/>
  <c r="C848" i="1"/>
  <c r="D847" i="1"/>
  <c r="H847" i="1" s="1"/>
  <c r="C847" i="1"/>
  <c r="G846" i="1"/>
  <c r="D846" i="1"/>
  <c r="H846" i="1" s="1"/>
  <c r="C846" i="1"/>
  <c r="D845" i="1"/>
  <c r="H845" i="1" s="1"/>
  <c r="C845" i="1"/>
  <c r="D844" i="1"/>
  <c r="H844" i="1" s="1"/>
  <c r="C844" i="1"/>
  <c r="D843" i="1"/>
  <c r="H843" i="1" s="1"/>
  <c r="C843" i="1"/>
  <c r="G842" i="1"/>
  <c r="D842" i="1"/>
  <c r="H842" i="1" s="1"/>
  <c r="C842" i="1"/>
  <c r="D841" i="1"/>
  <c r="H841" i="1" s="1"/>
  <c r="C841" i="1"/>
  <c r="D840" i="1"/>
  <c r="H840" i="1" s="1"/>
  <c r="C840" i="1"/>
  <c r="D839" i="1"/>
  <c r="H839" i="1" s="1"/>
  <c r="C839" i="1"/>
  <c r="G838" i="1"/>
  <c r="D838" i="1"/>
  <c r="H838" i="1" s="1"/>
  <c r="C838" i="1"/>
  <c r="D837" i="1"/>
  <c r="C837" i="1"/>
  <c r="D836" i="1"/>
  <c r="H836" i="1" s="1"/>
  <c r="C836" i="1"/>
  <c r="D835" i="1"/>
  <c r="H835" i="1" s="1"/>
  <c r="C835" i="1"/>
  <c r="G834" i="1"/>
  <c r="D834" i="1"/>
  <c r="H834" i="1" s="1"/>
  <c r="C834" i="1"/>
  <c r="D833" i="1"/>
  <c r="C833" i="1"/>
  <c r="D832" i="1"/>
  <c r="H832" i="1" s="1"/>
  <c r="C832" i="1"/>
  <c r="D831" i="1"/>
  <c r="H831" i="1" s="1"/>
  <c r="C831" i="1"/>
  <c r="G830" i="1"/>
  <c r="D830" i="1"/>
  <c r="H830" i="1" s="1"/>
  <c r="C830" i="1"/>
  <c r="D829" i="1"/>
  <c r="C829" i="1"/>
  <c r="D828" i="1"/>
  <c r="H828" i="1" s="1"/>
  <c r="C828" i="1"/>
  <c r="D827" i="1"/>
  <c r="H827" i="1" s="1"/>
  <c r="C827" i="1"/>
  <c r="G826" i="1"/>
  <c r="D826" i="1"/>
  <c r="H826" i="1" s="1"/>
  <c r="C826" i="1"/>
  <c r="D825" i="1"/>
  <c r="C825" i="1"/>
  <c r="D824" i="1"/>
  <c r="H824" i="1" s="1"/>
  <c r="C824" i="1"/>
  <c r="D823" i="1"/>
  <c r="H823" i="1" s="1"/>
  <c r="C823" i="1"/>
  <c r="G822" i="1"/>
  <c r="D822" i="1"/>
  <c r="H822" i="1" s="1"/>
  <c r="C822" i="1"/>
  <c r="D821" i="1"/>
  <c r="C821" i="1"/>
  <c r="D820" i="1"/>
  <c r="H820" i="1" s="1"/>
  <c r="C820" i="1"/>
  <c r="D819" i="1"/>
  <c r="H819" i="1" s="1"/>
  <c r="C819" i="1"/>
  <c r="G818" i="1"/>
  <c r="D818" i="1"/>
  <c r="H818" i="1" s="1"/>
  <c r="C818" i="1"/>
  <c r="D817" i="1"/>
  <c r="C817" i="1"/>
  <c r="D816" i="1"/>
  <c r="H816" i="1" s="1"/>
  <c r="C816" i="1"/>
  <c r="D815" i="1"/>
  <c r="H815" i="1" s="1"/>
  <c r="C815" i="1"/>
  <c r="G814" i="1"/>
  <c r="D814" i="1"/>
  <c r="H814" i="1" s="1"/>
  <c r="C814" i="1"/>
  <c r="D813" i="1"/>
  <c r="C813" i="1"/>
  <c r="D812" i="1"/>
  <c r="H812" i="1" s="1"/>
  <c r="C812" i="1"/>
  <c r="D811" i="1"/>
  <c r="H811" i="1" s="1"/>
  <c r="C811" i="1"/>
  <c r="G810" i="1"/>
  <c r="D810" i="1"/>
  <c r="H810" i="1" s="1"/>
  <c r="C810" i="1"/>
  <c r="D809" i="1"/>
  <c r="C809" i="1"/>
  <c r="D808" i="1"/>
  <c r="H808" i="1" s="1"/>
  <c r="C808" i="1"/>
  <c r="D807" i="1"/>
  <c r="H807" i="1" s="1"/>
  <c r="C807" i="1"/>
  <c r="G806" i="1"/>
  <c r="D806" i="1"/>
  <c r="H806" i="1" s="1"/>
  <c r="C806" i="1"/>
  <c r="D805" i="1"/>
  <c r="H805" i="1" s="1"/>
  <c r="C805" i="1"/>
  <c r="D804" i="1"/>
  <c r="C804" i="1"/>
  <c r="D803" i="1"/>
  <c r="H803" i="1" s="1"/>
  <c r="C803" i="1"/>
  <c r="G802" i="1"/>
  <c r="D802" i="1"/>
  <c r="H802" i="1" s="1"/>
  <c r="C802" i="1"/>
  <c r="D801" i="1"/>
  <c r="H801" i="1" s="1"/>
  <c r="C801" i="1"/>
  <c r="D800" i="1"/>
  <c r="C800" i="1"/>
  <c r="D799" i="1"/>
  <c r="H799" i="1" s="1"/>
  <c r="C799" i="1"/>
  <c r="G798" i="1"/>
  <c r="D798" i="1"/>
  <c r="H798" i="1" s="1"/>
  <c r="C798" i="1"/>
  <c r="D797" i="1"/>
  <c r="H797" i="1" s="1"/>
  <c r="C797" i="1"/>
  <c r="D796" i="1"/>
  <c r="C796" i="1"/>
  <c r="D795" i="1"/>
  <c r="H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D713" i="1"/>
  <c r="G713" i="1" s="1"/>
  <c r="C713" i="1"/>
  <c r="H712" i="1"/>
  <c r="D712" i="1"/>
  <c r="G712" i="1" s="1"/>
  <c r="C712" i="1"/>
  <c r="D711" i="1"/>
  <c r="G711" i="1" s="1"/>
  <c r="C711" i="1"/>
  <c r="H710" i="1"/>
  <c r="D710" i="1"/>
  <c r="G710" i="1" s="1"/>
  <c r="C710" i="1"/>
  <c r="D709" i="1"/>
  <c r="G709" i="1" s="1"/>
  <c r="C709" i="1"/>
  <c r="H708" i="1"/>
  <c r="D708" i="1"/>
  <c r="G708" i="1" s="1"/>
  <c r="C708" i="1"/>
  <c r="D707" i="1"/>
  <c r="G707" i="1" s="1"/>
  <c r="C707" i="1"/>
  <c r="H706" i="1"/>
  <c r="D706" i="1"/>
  <c r="G706" i="1" s="1"/>
  <c r="C706" i="1"/>
  <c r="D705" i="1"/>
  <c r="G705" i="1" s="1"/>
  <c r="C705" i="1"/>
  <c r="H704" i="1"/>
  <c r="D704" i="1"/>
  <c r="G704" i="1" s="1"/>
  <c r="C704" i="1"/>
  <c r="D703" i="1"/>
  <c r="G703" i="1" s="1"/>
  <c r="C703" i="1"/>
  <c r="H702" i="1"/>
  <c r="D702" i="1"/>
  <c r="G702" i="1" s="1"/>
  <c r="C702" i="1"/>
  <c r="D701" i="1"/>
  <c r="G701" i="1" s="1"/>
  <c r="C701" i="1"/>
  <c r="H700" i="1"/>
  <c r="D700" i="1"/>
  <c r="G700" i="1" s="1"/>
  <c r="C700" i="1"/>
  <c r="D699" i="1"/>
  <c r="G699" i="1" s="1"/>
  <c r="C699" i="1"/>
  <c r="H698" i="1"/>
  <c r="D698" i="1"/>
  <c r="G698" i="1" s="1"/>
  <c r="C698" i="1"/>
  <c r="D697" i="1"/>
  <c r="G697" i="1" s="1"/>
  <c r="C697" i="1"/>
  <c r="H696" i="1"/>
  <c r="D696" i="1"/>
  <c r="G696" i="1" s="1"/>
  <c r="C696" i="1"/>
  <c r="D695" i="1"/>
  <c r="G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C645" i="1"/>
  <c r="D644" i="1"/>
  <c r="C644" i="1"/>
  <c r="D643" i="1"/>
  <c r="H643" i="1" s="1"/>
  <c r="C643" i="1"/>
  <c r="D642" i="1"/>
  <c r="H642" i="1" s="1"/>
  <c r="C642" i="1"/>
  <c r="D641" i="1"/>
  <c r="H641" i="1" s="1"/>
  <c r="C641"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D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D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H415" i="1"/>
  <c r="D415" i="1"/>
  <c r="C415" i="1"/>
  <c r="G415" i="1" s="1"/>
  <c r="C413" i="1"/>
  <c r="D412" i="1"/>
  <c r="C412" i="1"/>
  <c r="H412" i="1" s="1"/>
  <c r="D406" i="1"/>
  <c r="H406" i="1" s="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D365" i="1"/>
  <c r="H365" i="1" s="1"/>
  <c r="C365" i="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H292" i="1"/>
  <c r="D292" i="1"/>
  <c r="C292" i="1"/>
  <c r="D291" i="1"/>
  <c r="H291" i="1" s="1"/>
  <c r="C291" i="1"/>
  <c r="H290" i="1"/>
  <c r="D290" i="1"/>
  <c r="C290" i="1"/>
  <c r="H289" i="1"/>
  <c r="D289" i="1"/>
  <c r="C289" i="1"/>
  <c r="G289" i="1" s="1"/>
  <c r="D288" i="1"/>
  <c r="H288" i="1" s="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D250" i="1"/>
  <c r="C250" i="1"/>
  <c r="G250" i="1" s="1"/>
  <c r="H249" i="1"/>
  <c r="D249" i="1"/>
  <c r="C249" i="1"/>
  <c r="G249" i="1" s="1"/>
  <c r="C248" i="1"/>
  <c r="D247" i="1"/>
  <c r="C247" i="1"/>
  <c r="G247" i="1" s="1"/>
  <c r="H246" i="1"/>
  <c r="D246" i="1"/>
  <c r="C246" i="1"/>
  <c r="G246" i="1" s="1"/>
  <c r="H245" i="1"/>
  <c r="D245" i="1"/>
  <c r="C245" i="1"/>
  <c r="G245" i="1" s="1"/>
  <c r="D244" i="1"/>
  <c r="C244" i="1"/>
  <c r="G244" i="1" s="1"/>
  <c r="D243" i="1"/>
  <c r="C243" i="1"/>
  <c r="G243" i="1" s="1"/>
  <c r="H242" i="1"/>
  <c r="D242" i="1"/>
  <c r="C242" i="1"/>
  <c r="G242" i="1" s="1"/>
  <c r="H241" i="1"/>
  <c r="D241" i="1"/>
  <c r="C241" i="1"/>
  <c r="G241" i="1" s="1"/>
  <c r="D240" i="1"/>
  <c r="C240" i="1"/>
  <c r="G240" i="1" s="1"/>
  <c r="D239" i="1"/>
  <c r="C239" i="1"/>
  <c r="G239" i="1" s="1"/>
  <c r="H238" i="1"/>
  <c r="D238" i="1"/>
  <c r="C238" i="1"/>
  <c r="G238" i="1" s="1"/>
  <c r="H237" i="1"/>
  <c r="D237" i="1"/>
  <c r="C237" i="1"/>
  <c r="G237" i="1" s="1"/>
  <c r="D236" i="1"/>
  <c r="C236" i="1"/>
  <c r="G236" i="1" s="1"/>
  <c r="D235" i="1"/>
  <c r="C235" i="1"/>
  <c r="G235" i="1" s="1"/>
  <c r="H234" i="1"/>
  <c r="D234" i="1"/>
  <c r="C234" i="1"/>
  <c r="G234" i="1" s="1"/>
  <c r="H233" i="1"/>
  <c r="D233" i="1"/>
  <c r="C233" i="1"/>
  <c r="G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G210" i="1"/>
  <c r="D210" i="1"/>
  <c r="C210" i="1"/>
  <c r="H210" i="1" s="1"/>
  <c r="G209" i="1"/>
  <c r="D209" i="1"/>
  <c r="C209" i="1"/>
  <c r="H209" i="1" s="1"/>
  <c r="G208" i="1"/>
  <c r="D208" i="1"/>
  <c r="C208" i="1"/>
  <c r="H208" i="1" s="1"/>
  <c r="D207" i="1"/>
  <c r="G207" i="1" s="1"/>
  <c r="C207" i="1"/>
  <c r="H207" i="1" s="1"/>
  <c r="D206" i="1"/>
  <c r="G206" i="1" s="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1" i="1"/>
  <c r="D191" i="1"/>
  <c r="C191" i="1"/>
  <c r="H191" i="1" s="1"/>
  <c r="G190" i="1"/>
  <c r="D190" i="1"/>
  <c r="C190" i="1"/>
  <c r="H190" i="1" s="1"/>
  <c r="D189" i="1"/>
  <c r="G189" i="1" s="1"/>
  <c r="C189" i="1"/>
  <c r="H189" i="1" s="1"/>
  <c r="G188" i="1"/>
  <c r="D188" i="1"/>
  <c r="C188" i="1"/>
  <c r="H188" i="1" s="1"/>
  <c r="G187" i="1"/>
  <c r="D187" i="1"/>
  <c r="C187" i="1"/>
  <c r="H187" i="1" s="1"/>
  <c r="D186" i="1"/>
  <c r="G186" i="1" s="1"/>
  <c r="C186" i="1"/>
  <c r="G185" i="1"/>
  <c r="D185" i="1"/>
  <c r="C185" i="1"/>
  <c r="H185" i="1" s="1"/>
  <c r="C184" i="1"/>
  <c r="G183" i="1"/>
  <c r="D183" i="1"/>
  <c r="C183" i="1"/>
  <c r="H183" i="1" s="1"/>
  <c r="G182" i="1"/>
  <c r="D182" i="1"/>
  <c r="C182" i="1"/>
  <c r="H182" i="1" s="1"/>
  <c r="D181" i="1"/>
  <c r="G181" i="1" s="1"/>
  <c r="C181" i="1"/>
  <c r="G180" i="1"/>
  <c r="D180" i="1"/>
  <c r="C180" i="1"/>
  <c r="H180" i="1" s="1"/>
  <c r="G179" i="1"/>
  <c r="D179" i="1"/>
  <c r="C179" i="1"/>
  <c r="H179" i="1" s="1"/>
  <c r="G178" i="1"/>
  <c r="D178" i="1"/>
  <c r="C178" i="1"/>
  <c r="H178" i="1" s="1"/>
  <c r="D177" i="1"/>
  <c r="G177" i="1" s="1"/>
  <c r="C177" i="1"/>
  <c r="D176" i="1"/>
  <c r="G176" i="1" s="1"/>
  <c r="C176" i="1"/>
  <c r="H176" i="1" s="1"/>
  <c r="D175" i="1"/>
  <c r="G175" i="1" s="1"/>
  <c r="C175" i="1"/>
  <c r="G174" i="1"/>
  <c r="D174" i="1"/>
  <c r="C174" i="1"/>
  <c r="D173" i="1"/>
  <c r="G173" i="1" s="1"/>
  <c r="C173" i="1"/>
  <c r="G172" i="1"/>
  <c r="D172" i="1"/>
  <c r="C172" i="1"/>
  <c r="H172" i="1" s="1"/>
  <c r="G171" i="1"/>
  <c r="D171" i="1"/>
  <c r="C171" i="1"/>
  <c r="H171" i="1" s="1"/>
  <c r="G170" i="1"/>
  <c r="D170" i="1"/>
  <c r="C170" i="1"/>
  <c r="H170" i="1" s="1"/>
  <c r="G169" i="1"/>
  <c r="D169" i="1"/>
  <c r="C169" i="1"/>
  <c r="H169" i="1" s="1"/>
  <c r="D168" i="1"/>
  <c r="G168" i="1" s="1"/>
  <c r="C168" i="1"/>
  <c r="G167" i="1"/>
  <c r="D167" i="1"/>
  <c r="C167" i="1"/>
  <c r="H167" i="1" s="1"/>
  <c r="D166" i="1"/>
  <c r="G166" i="1" s="1"/>
  <c r="C166" i="1"/>
  <c r="H166" i="1" s="1"/>
  <c r="D165" i="1"/>
  <c r="G165" i="1" s="1"/>
  <c r="C165" i="1"/>
  <c r="H165" i="1" s="1"/>
  <c r="G164" i="1"/>
  <c r="D164" i="1"/>
  <c r="C164" i="1"/>
  <c r="H164" i="1" s="1"/>
  <c r="G163" i="1"/>
  <c r="D163" i="1"/>
  <c r="C163" i="1"/>
  <c r="H163" i="1" s="1"/>
  <c r="G162" i="1"/>
  <c r="D162" i="1"/>
  <c r="C162" i="1"/>
  <c r="H162" i="1" s="1"/>
  <c r="G161" i="1"/>
  <c r="D161" i="1"/>
  <c r="C161" i="1"/>
  <c r="H161" i="1" s="1"/>
  <c r="G160" i="1"/>
  <c r="D160" i="1"/>
  <c r="C160" i="1"/>
  <c r="H160" i="1" s="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G149" i="1"/>
  <c r="D149" i="1"/>
  <c r="C149" i="1"/>
  <c r="H149" i="1" s="1"/>
  <c r="G148" i="1"/>
  <c r="D148" i="1"/>
  <c r="C148" i="1"/>
  <c r="H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D131" i="1"/>
  <c r="H131" i="1" s="1"/>
  <c r="C131" i="1"/>
  <c r="G131" i="1" s="1"/>
  <c r="D130" i="1"/>
  <c r="H130" i="1" s="1"/>
  <c r="C130" i="1"/>
  <c r="G130" i="1" s="1"/>
  <c r="D129" i="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G91" i="1"/>
  <c r="D91" i="1"/>
  <c r="C91" i="1"/>
  <c r="H90" i="1"/>
  <c r="G90" i="1"/>
  <c r="D90" i="1"/>
  <c r="C90" i="1"/>
  <c r="G89" i="1"/>
  <c r="D89" i="1"/>
  <c r="H89" i="1" s="1"/>
  <c r="C89" i="1"/>
  <c r="H88" i="1"/>
  <c r="G88" i="1"/>
  <c r="D88" i="1"/>
  <c r="C88" i="1"/>
  <c r="G87"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5" i="1"/>
  <c r="D45" i="1"/>
  <c r="G45" i="1" s="1"/>
  <c r="C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D1469" i="1" l="1"/>
  <c r="D38" i="7"/>
  <c r="G1472" i="1"/>
  <c r="G1474" i="1"/>
  <c r="D1470" i="1"/>
  <c r="G1470" i="1" s="1"/>
  <c r="H1463" i="1"/>
  <c r="H1465" i="1"/>
  <c r="H1467" i="1"/>
  <c r="D22" i="7"/>
  <c r="G1454" i="1"/>
  <c r="E22" i="7"/>
  <c r="H1445" i="1"/>
  <c r="E6" i="7"/>
  <c r="J1451" i="1"/>
  <c r="G1445" i="1"/>
  <c r="D6" i="7"/>
  <c r="D5" i="7" s="1"/>
  <c r="C1436" i="1" s="1"/>
  <c r="G1440" i="1"/>
  <c r="G1442" i="1"/>
  <c r="C1438" i="1"/>
  <c r="C1437" i="1"/>
  <c r="F417" i="4"/>
  <c r="C637" i="1"/>
  <c r="H637" i="1" s="1"/>
  <c r="F416" i="4"/>
  <c r="C411" i="1"/>
  <c r="H645" i="1"/>
  <c r="H644" i="1"/>
  <c r="E33" i="9"/>
  <c r="B33" i="9" s="1"/>
  <c r="E287" i="9"/>
  <c r="B287" i="9" s="1"/>
  <c r="E299" i="9"/>
  <c r="B299" i="9" s="1"/>
  <c r="E302" i="9"/>
  <c r="B302" i="9" s="1"/>
  <c r="F217" i="9"/>
  <c r="B217" i="9" s="1"/>
  <c r="G1264" i="1"/>
  <c r="G1241" i="1"/>
  <c r="G1227" i="1"/>
  <c r="H1227" i="1"/>
  <c r="G1216" i="1"/>
  <c r="H1211" i="1"/>
  <c r="G1211" i="1"/>
  <c r="F234" i="5"/>
  <c r="G1160" i="1"/>
  <c r="G1157" i="1"/>
  <c r="D1154" i="1"/>
  <c r="G1154" i="1" s="1"/>
  <c r="F146" i="5"/>
  <c r="E290" i="9"/>
  <c r="B290" i="9" s="1"/>
  <c r="G1004" i="1"/>
  <c r="G1000" i="1"/>
  <c r="D990" i="1"/>
  <c r="H990" i="1" s="1"/>
  <c r="F19" i="5"/>
  <c r="E293" i="9"/>
  <c r="E295" i="9"/>
  <c r="B295" i="9" s="1"/>
  <c r="G1576" i="1"/>
  <c r="H1499" i="1"/>
  <c r="G1504" i="1"/>
  <c r="H1501" i="1"/>
  <c r="H1503" i="1"/>
  <c r="G1486" i="1"/>
  <c r="G1481" i="1"/>
  <c r="H1481" i="1"/>
  <c r="H1483" i="1"/>
  <c r="H1485" i="1"/>
  <c r="G292" i="1"/>
  <c r="G291" i="1"/>
  <c r="D411" i="1"/>
  <c r="H411" i="1" s="1"/>
  <c r="F652" i="4"/>
  <c r="G365" i="1"/>
  <c r="G412" i="1"/>
  <c r="G411" i="1"/>
  <c r="G290" i="1"/>
  <c r="F418" i="4"/>
  <c r="G413" i="1"/>
  <c r="E163" i="4"/>
  <c r="D159" i="1" s="1"/>
  <c r="H184" i="1"/>
  <c r="F223" i="9"/>
  <c r="B223" i="9" s="1"/>
  <c r="H186" i="1"/>
  <c r="E45" i="9"/>
  <c r="H181" i="1"/>
  <c r="H177" i="1"/>
  <c r="H175" i="1"/>
  <c r="H174" i="1"/>
  <c r="H173" i="1"/>
  <c r="F177" i="4"/>
  <c r="H168" i="1"/>
  <c r="E82" i="4"/>
  <c r="D78" i="1" s="1"/>
  <c r="F91" i="4"/>
  <c r="E27" i="9"/>
  <c r="B27" i="9" s="1"/>
  <c r="E32" i="9"/>
  <c r="B32" i="9" s="1"/>
  <c r="E285" i="9"/>
  <c r="B285" i="9" s="1"/>
  <c r="F215" i="9"/>
  <c r="B215" i="9" s="1"/>
  <c r="E297" i="9"/>
  <c r="B297" i="9" s="1"/>
  <c r="H236" i="1"/>
  <c r="H240" i="1"/>
  <c r="H244" i="1"/>
  <c r="H251" i="1"/>
  <c r="H255" i="1"/>
  <c r="H235" i="1"/>
  <c r="H239" i="1"/>
  <c r="H243" i="1"/>
  <c r="H247" i="1"/>
  <c r="H250" i="1"/>
  <c r="H254"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H695" i="1"/>
  <c r="H699" i="1"/>
  <c r="H703" i="1"/>
  <c r="H707" i="1"/>
  <c r="H711" i="1"/>
  <c r="G797" i="1"/>
  <c r="G805" i="1"/>
  <c r="H821" i="1"/>
  <c r="G821" i="1"/>
  <c r="H837" i="1"/>
  <c r="G837" i="1"/>
  <c r="H796" i="1"/>
  <c r="G796" i="1"/>
  <c r="H804" i="1"/>
  <c r="G804" i="1"/>
  <c r="H809" i="1"/>
  <c r="G809" i="1"/>
  <c r="H825" i="1"/>
  <c r="G825" i="1"/>
  <c r="G562" i="1"/>
  <c r="G563" i="1"/>
  <c r="G564" i="1"/>
  <c r="G565" i="1"/>
  <c r="G566" i="1"/>
  <c r="G567" i="1"/>
  <c r="G568" i="1"/>
  <c r="G569" i="1"/>
  <c r="G570" i="1"/>
  <c r="G571" i="1"/>
  <c r="G572" i="1"/>
  <c r="G573" i="1"/>
  <c r="G631" i="1"/>
  <c r="G632" i="1"/>
  <c r="G637" i="1"/>
  <c r="H697" i="1"/>
  <c r="H701" i="1"/>
  <c r="H705" i="1"/>
  <c r="H709" i="1"/>
  <c r="H713" i="1"/>
  <c r="G801" i="1"/>
  <c r="H813" i="1"/>
  <c r="G813" i="1"/>
  <c r="H829" i="1"/>
  <c r="G829" i="1"/>
  <c r="H800" i="1"/>
  <c r="G800" i="1"/>
  <c r="H817" i="1"/>
  <c r="G817" i="1"/>
  <c r="H833" i="1"/>
  <c r="G833"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6" i="1"/>
  <c r="G990" i="1"/>
  <c r="G994" i="1"/>
  <c r="G998" i="1"/>
  <c r="G1002" i="1"/>
  <c r="G1006" i="1"/>
  <c r="G1010" i="1"/>
  <c r="G1014" i="1"/>
  <c r="G1018" i="1"/>
  <c r="G1022" i="1"/>
  <c r="G1026" i="1"/>
  <c r="G1030" i="1"/>
  <c r="G1034" i="1"/>
  <c r="G1038" i="1"/>
  <c r="G1042"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221" i="1"/>
  <c r="G1221" i="1"/>
  <c r="G1318" i="1"/>
  <c r="H1318" i="1"/>
  <c r="G1326" i="1"/>
  <c r="H1326" i="1"/>
  <c r="H1392" i="1"/>
  <c r="G1392" i="1"/>
  <c r="H1395" i="1"/>
  <c r="G1395" i="1"/>
  <c r="H1400" i="1"/>
  <c r="G1400" i="1"/>
  <c r="H1403" i="1"/>
  <c r="G1403" i="1"/>
  <c r="H1411" i="1"/>
  <c r="G1411" i="1"/>
  <c r="H1416" i="1"/>
  <c r="G1416" i="1"/>
  <c r="H1419" i="1"/>
  <c r="G1419"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9" i="1"/>
  <c r="G993" i="1"/>
  <c r="G997" i="1"/>
  <c r="G1001" i="1"/>
  <c r="G1005" i="1"/>
  <c r="G1009" i="1"/>
  <c r="G1013" i="1"/>
  <c r="G1017" i="1"/>
  <c r="G1021" i="1"/>
  <c r="G1025" i="1"/>
  <c r="G1029" i="1"/>
  <c r="G1033" i="1"/>
  <c r="G1037" i="1"/>
  <c r="G1041" i="1"/>
  <c r="G1045" i="1"/>
  <c r="G1159" i="1"/>
  <c r="H1159" i="1"/>
  <c r="H1174" i="1"/>
  <c r="G1174" i="1"/>
  <c r="H1182" i="1"/>
  <c r="G1182" i="1"/>
  <c r="G1310" i="1"/>
  <c r="H1310" i="1"/>
  <c r="H1384" i="1"/>
  <c r="G1384" i="1"/>
  <c r="H1387" i="1"/>
  <c r="G1387"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G1218" i="1"/>
  <c r="H1218" i="1"/>
  <c r="G1322" i="1"/>
  <c r="H1322" i="1"/>
  <c r="G1331" i="1"/>
  <c r="H1331" i="1"/>
  <c r="G1333" i="1"/>
  <c r="H1333" i="1"/>
  <c r="G1335" i="1"/>
  <c r="H1335" i="1"/>
  <c r="H1337" i="1"/>
  <c r="G1337" i="1"/>
  <c r="H1340" i="1"/>
  <c r="G1340" i="1"/>
  <c r="H1345" i="1"/>
  <c r="G1345" i="1"/>
  <c r="H1348" i="1"/>
  <c r="G1348" i="1"/>
  <c r="H1353" i="1"/>
  <c r="G1353" i="1"/>
  <c r="H1360" i="1"/>
  <c r="G1360" i="1"/>
  <c r="H1363" i="1"/>
  <c r="G1363" i="1"/>
  <c r="H1368" i="1"/>
  <c r="G1368" i="1"/>
  <c r="H1371" i="1"/>
  <c r="G1371" i="1"/>
  <c r="H1376" i="1"/>
  <c r="G1376" i="1"/>
  <c r="H1379" i="1"/>
  <c r="G1379"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7" i="1"/>
  <c r="G991" i="1"/>
  <c r="G995" i="1"/>
  <c r="G999" i="1"/>
  <c r="G1003" i="1"/>
  <c r="G1007" i="1"/>
  <c r="G1011" i="1"/>
  <c r="G1015" i="1"/>
  <c r="G1019" i="1"/>
  <c r="G1023" i="1"/>
  <c r="G1027" i="1"/>
  <c r="G1031" i="1"/>
  <c r="G1035" i="1"/>
  <c r="G1039" i="1"/>
  <c r="G1043" i="1"/>
  <c r="H1097" i="1"/>
  <c r="G1097" i="1"/>
  <c r="G1155" i="1"/>
  <c r="H1155" i="1"/>
  <c r="G1163" i="1"/>
  <c r="H1163" i="1"/>
  <c r="H1170" i="1"/>
  <c r="G1170" i="1"/>
  <c r="H1178" i="1"/>
  <c r="G1178" i="1"/>
  <c r="G1314" i="1"/>
  <c r="H1314" i="1"/>
  <c r="G1448" i="1"/>
  <c r="J1448" i="1"/>
  <c r="G1452" i="1"/>
  <c r="J1452" i="1"/>
  <c r="H1455" i="1"/>
  <c r="J1455" i="1"/>
  <c r="H1457" i="1"/>
  <c r="J1457" i="1"/>
  <c r="H1459" i="1"/>
  <c r="J1459" i="1"/>
  <c r="G1471" i="1"/>
  <c r="H1471" i="1"/>
  <c r="J1471" i="1"/>
  <c r="G1473" i="1"/>
  <c r="H1473" i="1"/>
  <c r="J1473" i="1"/>
  <c r="G1475" i="1"/>
  <c r="H1475" i="1"/>
  <c r="G1478" i="1"/>
  <c r="J1478" i="1"/>
  <c r="G1511" i="1"/>
  <c r="H1511" i="1"/>
  <c r="F331" i="4"/>
  <c r="D311" i="4"/>
  <c r="E238" i="5"/>
  <c r="D1219" i="1"/>
  <c r="G1219" i="1" s="1"/>
  <c r="H24" i="3"/>
  <c r="F5" i="6"/>
  <c r="I25" i="3"/>
  <c r="D1329" i="1"/>
  <c r="F61" i="6"/>
  <c r="D1355" i="1"/>
  <c r="G1355" i="1" s="1"/>
  <c r="C1299" i="1"/>
  <c r="H1426" i="1"/>
  <c r="G1426" i="1"/>
  <c r="H1431" i="1"/>
  <c r="G1431" i="1"/>
  <c r="H1434" i="1"/>
  <c r="G1434" i="1"/>
  <c r="H1448" i="1"/>
  <c r="H1452" i="1"/>
  <c r="H1478" i="1"/>
  <c r="H1505" i="1"/>
  <c r="H1507" i="1"/>
  <c r="G1509" i="1"/>
  <c r="H1509" i="1"/>
  <c r="H1537" i="1"/>
  <c r="G1537" i="1"/>
  <c r="G1545" i="1"/>
  <c r="H1545" i="1"/>
  <c r="G1553" i="1"/>
  <c r="H1553" i="1"/>
  <c r="H1578" i="1"/>
  <c r="G1578" i="1"/>
  <c r="D163" i="4"/>
  <c r="F188" i="4"/>
  <c r="F126" i="5"/>
  <c r="D118" i="5"/>
  <c r="C1104" i="1"/>
  <c r="G307" i="9"/>
  <c r="E307" i="9" s="1"/>
  <c r="B307" i="9" s="1"/>
  <c r="F177" i="5"/>
  <c r="H309" i="9"/>
  <c r="D1167" i="1"/>
  <c r="H1167" i="1" s="1"/>
  <c r="E176" i="5"/>
  <c r="H310" i="9"/>
  <c r="D1183" i="1"/>
  <c r="D237" i="5"/>
  <c r="G1093" i="1"/>
  <c r="G1094" i="1"/>
  <c r="G1095" i="1"/>
  <c r="C1316" i="1"/>
  <c r="G1330" i="1"/>
  <c r="H1330" i="1"/>
  <c r="G1332" i="1"/>
  <c r="H1332" i="1"/>
  <c r="G1334" i="1"/>
  <c r="H1334" i="1"/>
  <c r="G1336" i="1"/>
  <c r="H1336" i="1"/>
  <c r="H1341" i="1"/>
  <c r="G1341" i="1"/>
  <c r="H1344" i="1"/>
  <c r="G1344" i="1"/>
  <c r="H1349" i="1"/>
  <c r="G1349" i="1"/>
  <c r="H1352" i="1"/>
  <c r="G1352" i="1"/>
  <c r="H1356" i="1"/>
  <c r="G1356" i="1"/>
  <c r="H1359" i="1"/>
  <c r="G1359" i="1"/>
  <c r="H1364" i="1"/>
  <c r="G1364" i="1"/>
  <c r="H1367" i="1"/>
  <c r="G1367" i="1"/>
  <c r="H1372" i="1"/>
  <c r="G1372" i="1"/>
  <c r="H1375" i="1"/>
  <c r="G1375" i="1"/>
  <c r="H1380" i="1"/>
  <c r="G1380" i="1"/>
  <c r="C1388" i="1"/>
  <c r="H1391" i="1"/>
  <c r="G1391" i="1"/>
  <c r="H1396" i="1"/>
  <c r="G1396" i="1"/>
  <c r="H1399" i="1"/>
  <c r="G1399" i="1"/>
  <c r="H1404" i="1"/>
  <c r="G1404" i="1"/>
  <c r="H1407" i="1"/>
  <c r="G1407" i="1"/>
  <c r="H1412" i="1"/>
  <c r="G1412" i="1"/>
  <c r="H1415" i="1"/>
  <c r="G1415" i="1"/>
  <c r="H1420" i="1"/>
  <c r="G1420" i="1"/>
  <c r="H1438" i="1"/>
  <c r="G1438" i="1"/>
  <c r="G1446" i="1"/>
  <c r="J1446" i="1"/>
  <c r="H1447" i="1"/>
  <c r="G1450" i="1"/>
  <c r="J1450" i="1"/>
  <c r="H1451" i="1"/>
  <c r="G1456" i="1"/>
  <c r="H1456" i="1"/>
  <c r="J1456" i="1"/>
  <c r="G1458" i="1"/>
  <c r="H1458" i="1"/>
  <c r="J1458" i="1"/>
  <c r="G1460" i="1"/>
  <c r="H1460" i="1"/>
  <c r="J1460" i="1"/>
  <c r="H1472" i="1"/>
  <c r="I1472" i="1" s="1"/>
  <c r="J1472" i="1"/>
  <c r="H1474" i="1"/>
  <c r="I1474" i="1" s="1"/>
  <c r="J1474" i="1"/>
  <c r="G1476" i="1"/>
  <c r="J1476" i="1"/>
  <c r="H1477" i="1"/>
  <c r="G1495" i="1"/>
  <c r="H1495" i="1"/>
  <c r="H1525" i="1"/>
  <c r="G1525" i="1"/>
  <c r="H1542" i="1"/>
  <c r="G1542" i="1"/>
  <c r="H1550" i="1"/>
  <c r="G1550" i="1"/>
  <c r="H1558" i="1"/>
  <c r="G1558" i="1"/>
  <c r="D7" i="4"/>
  <c r="F40" i="4"/>
  <c r="F70" i="5"/>
  <c r="D69" i="5"/>
  <c r="C1048" i="1"/>
  <c r="H1154" i="1"/>
  <c r="H1158" i="1"/>
  <c r="H1162" i="1"/>
  <c r="H1166" i="1"/>
  <c r="G1169" i="1"/>
  <c r="G1173" i="1"/>
  <c r="G1177" i="1"/>
  <c r="G1181" i="1"/>
  <c r="H1217" i="1"/>
  <c r="H1219" i="1"/>
  <c r="G1220" i="1"/>
  <c r="C1222" i="1"/>
  <c r="H1309" i="1"/>
  <c r="H1313" i="1"/>
  <c r="H1317" i="1"/>
  <c r="H1321" i="1"/>
  <c r="H1325" i="1"/>
  <c r="H1427" i="1"/>
  <c r="G1427" i="1"/>
  <c r="H1430" i="1"/>
  <c r="G1430" i="1"/>
  <c r="H1446" i="1"/>
  <c r="H1450" i="1"/>
  <c r="G1455" i="1"/>
  <c r="I1455" i="1" s="1"/>
  <c r="G1457" i="1"/>
  <c r="I1457" i="1" s="1"/>
  <c r="G1459" i="1"/>
  <c r="H1476" i="1"/>
  <c r="H1489" i="1"/>
  <c r="H1491" i="1"/>
  <c r="G1493" i="1"/>
  <c r="H1493" i="1"/>
  <c r="H1439" i="1"/>
  <c r="I1439" i="1" s="1"/>
  <c r="J1439" i="1"/>
  <c r="J1440" i="1"/>
  <c r="H1440" i="1"/>
  <c r="I1440" i="1" s="1"/>
  <c r="H1441" i="1"/>
  <c r="I1441" i="1" s="1"/>
  <c r="J1441" i="1"/>
  <c r="J1442" i="1"/>
  <c r="H1442" i="1"/>
  <c r="I1442" i="1" s="1"/>
  <c r="H1443" i="1"/>
  <c r="I1443" i="1" s="1"/>
  <c r="J1443" i="1"/>
  <c r="J1444" i="1"/>
  <c r="H1444" i="1"/>
  <c r="I1444" i="1" s="1"/>
  <c r="G1447" i="1"/>
  <c r="I1447" i="1" s="1"/>
  <c r="G1449" i="1"/>
  <c r="I1449" i="1" s="1"/>
  <c r="G1451" i="1"/>
  <c r="I1463" i="1"/>
  <c r="I1465" i="1"/>
  <c r="I1467" i="1"/>
  <c r="G1477" i="1"/>
  <c r="G1479" i="1"/>
  <c r="I1479" i="1" s="1"/>
  <c r="H1521" i="1"/>
  <c r="G1521" i="1"/>
  <c r="H1533" i="1"/>
  <c r="G1533" i="1"/>
  <c r="H1547" i="1"/>
  <c r="G1547" i="1"/>
  <c r="H1555" i="1"/>
  <c r="G1555" i="1"/>
  <c r="H30" i="3"/>
  <c r="C1453" i="1"/>
  <c r="G1461" i="1"/>
  <c r="D43" i="8"/>
  <c r="C1524" i="1"/>
  <c r="H1560" i="1"/>
  <c r="G1560" i="1"/>
  <c r="H1355" i="1"/>
  <c r="J1445" i="1"/>
  <c r="G1462" i="1"/>
  <c r="I1462" i="1" s="1"/>
  <c r="G1464" i="1"/>
  <c r="I1464" i="1" s="1"/>
  <c r="G1466" i="1"/>
  <c r="I1466" i="1" s="1"/>
  <c r="G1468" i="1"/>
  <c r="I1468" i="1" s="1"/>
  <c r="H1513" i="1"/>
  <c r="G1513" i="1"/>
  <c r="H1529" i="1"/>
  <c r="G1529" i="1"/>
  <c r="F383" i="4"/>
  <c r="D363" i="4"/>
  <c r="F82" i="4"/>
  <c r="D106" i="4"/>
  <c r="F216" i="4"/>
  <c r="D215" i="4"/>
  <c r="E311" i="4"/>
  <c r="D306" i="1" s="1"/>
  <c r="E363" i="4"/>
  <c r="D358" i="1" s="1"/>
  <c r="E644" i="4"/>
  <c r="D638" i="1" s="1"/>
  <c r="F12" i="5"/>
  <c r="F264" i="4"/>
  <c r="D263" i="4"/>
  <c r="E420" i="4"/>
  <c r="F530" i="4"/>
  <c r="D529" i="4"/>
  <c r="D567" i="4"/>
  <c r="F238" i="5"/>
  <c r="F246" i="5"/>
  <c r="E245" i="5"/>
  <c r="D1222" i="1" s="1"/>
  <c r="D89" i="6"/>
  <c r="D42" i="8"/>
  <c r="H19" i="9" s="1"/>
  <c r="E19" i="9" s="1"/>
  <c r="B19" i="9" s="1"/>
  <c r="E6" i="4"/>
  <c r="F134" i="4"/>
  <c r="D133" i="4"/>
  <c r="E252" i="4"/>
  <c r="F460" i="4"/>
  <c r="D459" i="4"/>
  <c r="D420" i="4" s="1"/>
  <c r="E529" i="4"/>
  <c r="F590" i="4"/>
  <c r="D580" i="4"/>
  <c r="F594" i="4"/>
  <c r="D593" i="4"/>
  <c r="F8" i="5"/>
  <c r="D7" i="5"/>
  <c r="I20" i="3"/>
  <c r="E68" i="5"/>
  <c r="E6" i="5" s="1"/>
  <c r="E309" i="9"/>
  <c r="B309" i="9" s="1"/>
  <c r="F207" i="5"/>
  <c r="D206" i="5"/>
  <c r="D176" i="5" s="1"/>
  <c r="I24" i="3"/>
  <c r="E141" i="6"/>
  <c r="F36" i="6"/>
  <c r="D35" i="6"/>
  <c r="F130" i="6"/>
  <c r="D129" i="6"/>
  <c r="F180" i="5"/>
  <c r="F190" i="5"/>
  <c r="G143" i="9"/>
  <c r="E143" i="9" s="1"/>
  <c r="B143" i="9" s="1"/>
  <c r="H21" i="9"/>
  <c r="G21" i="9"/>
  <c r="D196" i="4"/>
  <c r="D299" i="4"/>
  <c r="D351" i="4"/>
  <c r="D134" i="5"/>
  <c r="D114" i="6"/>
  <c r="B29" i="9"/>
  <c r="B37" i="9"/>
  <c r="B45" i="9"/>
  <c r="B53" i="9"/>
  <c r="B61" i="9"/>
  <c r="B69" i="9"/>
  <c r="B77" i="9"/>
  <c r="B85" i="9"/>
  <c r="B93" i="9"/>
  <c r="B101" i="9"/>
  <c r="B109" i="9"/>
  <c r="B117" i="9"/>
  <c r="B126" i="9"/>
  <c r="B130" i="9"/>
  <c r="B134" i="9"/>
  <c r="B138" i="9"/>
  <c r="B140"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6" i="9"/>
  <c r="E166" i="9" s="1"/>
  <c r="B166" i="9" s="1"/>
  <c r="H165" i="9"/>
  <c r="G165" i="9"/>
  <c r="E165" i="9" s="1"/>
  <c r="B165" i="9" s="1"/>
  <c r="G164" i="9"/>
  <c r="E164" i="9" s="1"/>
  <c r="B164" i="9" s="1"/>
  <c r="G163" i="9"/>
  <c r="E163" i="9" s="1"/>
  <c r="B163" i="9" s="1"/>
  <c r="G162" i="9"/>
  <c r="E162" i="9" s="1"/>
  <c r="B162" i="9" s="1"/>
  <c r="G161" i="9"/>
  <c r="E161" i="9" s="1"/>
  <c r="B161" i="9" s="1"/>
  <c r="M213" i="9"/>
  <c r="I10" i="9"/>
  <c r="B113" i="9"/>
  <c r="E116" i="9"/>
  <c r="B116" i="9" s="1"/>
  <c r="B121" i="9"/>
  <c r="E124" i="9"/>
  <c r="B124" i="9" s="1"/>
  <c r="E128" i="9"/>
  <c r="B128" i="9" s="1"/>
  <c r="E132" i="9"/>
  <c r="B132" i="9" s="1"/>
  <c r="E136" i="9"/>
  <c r="B136" i="9" s="1"/>
  <c r="G193" i="9"/>
  <c r="E193" i="9" s="1"/>
  <c r="B193" i="9" s="1"/>
  <c r="G195" i="9"/>
  <c r="E195" i="9" s="1"/>
  <c r="B195" i="9" s="1"/>
  <c r="G197" i="9"/>
  <c r="E197" i="9" s="1"/>
  <c r="B197" i="9" s="1"/>
  <c r="F277" i="9"/>
  <c r="G167" i="9"/>
  <c r="E167" i="9" s="1"/>
  <c r="B167" i="9" s="1"/>
  <c r="E112" i="9"/>
  <c r="B112" i="9" s="1"/>
  <c r="E120" i="9"/>
  <c r="B120" i="9" s="1"/>
  <c r="L192" i="9"/>
  <c r="F192" i="9" s="1"/>
  <c r="G194" i="9"/>
  <c r="E194" i="9" s="1"/>
  <c r="B194" i="9" s="1"/>
  <c r="G196" i="9"/>
  <c r="E196" i="9" s="1"/>
  <c r="B196" i="9" s="1"/>
  <c r="G198" i="9"/>
  <c r="E198" i="9" s="1"/>
  <c r="B198" i="9" s="1"/>
  <c r="E288" i="9"/>
  <c r="B288" i="9" s="1"/>
  <c r="B293" i="9"/>
  <c r="B301" i="9"/>
  <c r="B305" i="9"/>
  <c r="E308" i="9"/>
  <c r="B308" i="9" s="1"/>
  <c r="B264" i="9"/>
  <c r="B268" i="9"/>
  <c r="B286" i="9"/>
  <c r="E292" i="9"/>
  <c r="B292" i="9" s="1"/>
  <c r="E296" i="9"/>
  <c r="B296" i="9" s="1"/>
  <c r="E300" i="9"/>
  <c r="B300" i="9" s="1"/>
  <c r="E283" i="9"/>
  <c r="B283" i="9" s="1"/>
  <c r="B294" i="9"/>
  <c r="B298" i="9"/>
  <c r="B306" i="9"/>
  <c r="I1477" i="1" l="1"/>
  <c r="H31" i="3"/>
  <c r="C1469" i="1"/>
  <c r="H1470" i="1"/>
  <c r="I1471" i="1"/>
  <c r="I1460" i="1"/>
  <c r="I30" i="3"/>
  <c r="D1453" i="1"/>
  <c r="I1459" i="1"/>
  <c r="I1456" i="1"/>
  <c r="E5" i="7"/>
  <c r="D1437" i="1"/>
  <c r="H1437" i="1" s="1"/>
  <c r="I1451" i="1"/>
  <c r="H29" i="3"/>
  <c r="F644" i="4"/>
  <c r="H78" i="1"/>
  <c r="G78" i="1"/>
  <c r="H22" i="3"/>
  <c r="F176" i="5"/>
  <c r="D175" i="5"/>
  <c r="C1153" i="1"/>
  <c r="F420" i="4"/>
  <c r="C414" i="1"/>
  <c r="F134" i="5"/>
  <c r="C1112" i="1"/>
  <c r="E21" i="9"/>
  <c r="D984" i="1"/>
  <c r="F593" i="4"/>
  <c r="C587" i="1"/>
  <c r="E528" i="4"/>
  <c r="D523" i="1"/>
  <c r="F133" i="4"/>
  <c r="C129" i="1"/>
  <c r="G312" i="9"/>
  <c r="E312" i="9" s="1"/>
  <c r="E635" i="4"/>
  <c r="D629" i="1" s="1"/>
  <c r="D414" i="1"/>
  <c r="F215" i="4"/>
  <c r="C211" i="1"/>
  <c r="C1518" i="1"/>
  <c r="I35" i="3"/>
  <c r="F69" i="5"/>
  <c r="D68" i="5"/>
  <c r="C1047" i="1"/>
  <c r="I1476" i="1"/>
  <c r="I1450" i="1"/>
  <c r="H1388" i="1"/>
  <c r="G1388" i="1"/>
  <c r="H1104" i="1"/>
  <c r="G1104" i="1"/>
  <c r="D151" i="4"/>
  <c r="F163" i="4"/>
  <c r="C159" i="1"/>
  <c r="D141" i="6"/>
  <c r="E237" i="5"/>
  <c r="F237" i="5" s="1"/>
  <c r="D1215" i="1"/>
  <c r="I1473" i="1"/>
  <c r="D350" i="4"/>
  <c r="F351" i="4"/>
  <c r="C346" i="1"/>
  <c r="F129" i="6"/>
  <c r="C1423" i="1"/>
  <c r="I28" i="3"/>
  <c r="D1435" i="1"/>
  <c r="F7" i="5"/>
  <c r="D6" i="5"/>
  <c r="H20" i="3"/>
  <c r="C985" i="1"/>
  <c r="F459" i="4"/>
  <c r="C453" i="1"/>
  <c r="F89" i="6"/>
  <c r="C1383" i="1"/>
  <c r="F567" i="4"/>
  <c r="C561" i="1"/>
  <c r="F263" i="4"/>
  <c r="C259" i="1"/>
  <c r="H638" i="1"/>
  <c r="G638" i="1"/>
  <c r="F363" i="4"/>
  <c r="C358" i="1"/>
  <c r="F118" i="5"/>
  <c r="C1096" i="1"/>
  <c r="E350" i="4"/>
  <c r="I1448" i="1"/>
  <c r="B192" i="9"/>
  <c r="D298" i="4"/>
  <c r="F299" i="4"/>
  <c r="C294" i="1"/>
  <c r="I21" i="3"/>
  <c r="D1046" i="1"/>
  <c r="C574" i="1"/>
  <c r="F580" i="4"/>
  <c r="I16" i="3"/>
  <c r="D2" i="1"/>
  <c r="F529" i="4"/>
  <c r="D528" i="4"/>
  <c r="D635" i="4" s="1"/>
  <c r="C523" i="1"/>
  <c r="F106" i="4"/>
  <c r="C102" i="1"/>
  <c r="G1453" i="1"/>
  <c r="H1453" i="1"/>
  <c r="E298" i="4"/>
  <c r="E412" i="4" s="1"/>
  <c r="I1458" i="1"/>
  <c r="I22" i="3"/>
  <c r="D1153" i="1"/>
  <c r="G1299" i="1"/>
  <c r="H1299" i="1"/>
  <c r="F311" i="4"/>
  <c r="C306" i="1"/>
  <c r="G1167" i="1"/>
  <c r="F213" i="9"/>
  <c r="B213" i="9" s="1"/>
  <c r="H27" i="3"/>
  <c r="F114" i="6"/>
  <c r="C1408" i="1"/>
  <c r="F196" i="4"/>
  <c r="C192" i="1"/>
  <c r="F35" i="6"/>
  <c r="H25" i="3"/>
  <c r="C1329" i="1"/>
  <c r="G310" i="9"/>
  <c r="E310" i="9" s="1"/>
  <c r="B310" i="9" s="1"/>
  <c r="F206" i="5"/>
  <c r="C1183" i="1"/>
  <c r="E151" i="4"/>
  <c r="D248" i="1"/>
  <c r="K1450" i="9"/>
  <c r="G313" i="9"/>
  <c r="E313" i="9" s="1"/>
  <c r="B313" i="9" s="1"/>
  <c r="I34" i="3"/>
  <c r="C1517" i="1"/>
  <c r="H1524" i="1"/>
  <c r="G1524" i="1"/>
  <c r="H1222" i="1"/>
  <c r="G1222" i="1"/>
  <c r="H1048" i="1"/>
  <c r="G1048" i="1"/>
  <c r="F7" i="4"/>
  <c r="D6" i="4"/>
  <c r="C3" i="1"/>
  <c r="I1446" i="1"/>
  <c r="G1316" i="1"/>
  <c r="H1316" i="1"/>
  <c r="H23" i="3"/>
  <c r="C1214" i="1"/>
  <c r="I1478" i="1"/>
  <c r="I1452" i="1"/>
  <c r="G1469" i="1" l="1"/>
  <c r="H1469" i="1"/>
  <c r="G1437" i="1"/>
  <c r="I29" i="3"/>
  <c r="D1436" i="1"/>
  <c r="G315" i="9"/>
  <c r="E315" i="9" s="1"/>
  <c r="E175" i="5"/>
  <c r="D1152" i="1" s="1"/>
  <c r="F635" i="4"/>
  <c r="C629" i="1"/>
  <c r="E639" i="4"/>
  <c r="D407" i="1"/>
  <c r="G1215" i="1"/>
  <c r="H1215" i="1"/>
  <c r="D412" i="4"/>
  <c r="F6" i="4"/>
  <c r="H16" i="3"/>
  <c r="C2" i="1"/>
  <c r="G248" i="1"/>
  <c r="H248" i="1"/>
  <c r="H192" i="1"/>
  <c r="G192" i="1"/>
  <c r="I17" i="3"/>
  <c r="E289" i="4"/>
  <c r="D147" i="1"/>
  <c r="G523" i="1"/>
  <c r="H523" i="1"/>
  <c r="H574" i="1"/>
  <c r="G574" i="1"/>
  <c r="E408" i="4"/>
  <c r="D403" i="1" s="1"/>
  <c r="D345" i="1"/>
  <c r="F141" i="6"/>
  <c r="H28" i="3"/>
  <c r="C1435" i="1"/>
  <c r="H129" i="1"/>
  <c r="G129" i="1"/>
  <c r="H587" i="1"/>
  <c r="G587" i="1"/>
  <c r="B21" i="9"/>
  <c r="G1329" i="1"/>
  <c r="H1329" i="1"/>
  <c r="H1183" i="1"/>
  <c r="G1183" i="1"/>
  <c r="H1408" i="1"/>
  <c r="G1408" i="1"/>
  <c r="D636" i="4"/>
  <c r="F528" i="4"/>
  <c r="C522" i="1"/>
  <c r="D407" i="4"/>
  <c r="F298" i="4"/>
  <c r="C293" i="1"/>
  <c r="H1096" i="1"/>
  <c r="G1096" i="1"/>
  <c r="G358" i="1"/>
  <c r="H358" i="1"/>
  <c r="G259" i="1"/>
  <c r="H259" i="1"/>
  <c r="H1383" i="1"/>
  <c r="G1383" i="1"/>
  <c r="H985" i="1"/>
  <c r="G985" i="1"/>
  <c r="G346" i="1"/>
  <c r="H346" i="1"/>
  <c r="H159" i="1"/>
  <c r="G159" i="1"/>
  <c r="G1112" i="1"/>
  <c r="H1112" i="1"/>
  <c r="G1047" i="1"/>
  <c r="H1047" i="1"/>
  <c r="H1518" i="1"/>
  <c r="G1518" i="1"/>
  <c r="G1153" i="1"/>
  <c r="H1153" i="1"/>
  <c r="G3" i="1"/>
  <c r="H3" i="1"/>
  <c r="G306" i="1"/>
  <c r="H306" i="1"/>
  <c r="G102" i="1"/>
  <c r="H102" i="1"/>
  <c r="H1517" i="1"/>
  <c r="G1517" i="1"/>
  <c r="H11" i="3"/>
  <c r="E407" i="4"/>
  <c r="D402" i="1" s="1"/>
  <c r="D293" i="1"/>
  <c r="G294" i="1"/>
  <c r="H294" i="1"/>
  <c r="H561" i="1"/>
  <c r="G561" i="1"/>
  <c r="G453" i="1"/>
  <c r="H453" i="1"/>
  <c r="G278" i="9"/>
  <c r="G284" i="9"/>
  <c r="E284" i="9" s="1"/>
  <c r="B284" i="9" s="1"/>
  <c r="F6" i="5"/>
  <c r="C984" i="1"/>
  <c r="H1423" i="1"/>
  <c r="G1423" i="1"/>
  <c r="D408" i="4"/>
  <c r="F350" i="4"/>
  <c r="C345" i="1"/>
  <c r="I23" i="3"/>
  <c r="D1214" i="1"/>
  <c r="G1214" i="1" s="1"/>
  <c r="H17" i="3"/>
  <c r="D289" i="4"/>
  <c r="F151" i="4"/>
  <c r="C147" i="1"/>
  <c r="H21" i="3"/>
  <c r="F68" i="5"/>
  <c r="C1046" i="1"/>
  <c r="H211" i="1"/>
  <c r="G211" i="1"/>
  <c r="B312" i="9"/>
  <c r="E311" i="9"/>
  <c r="E636" i="4"/>
  <c r="D630" i="1" s="1"/>
  <c r="D522" i="1"/>
  <c r="H278" i="9"/>
  <c r="G414" i="1"/>
  <c r="H414" i="1"/>
  <c r="F175" i="5"/>
  <c r="C1152" i="1"/>
  <c r="G317" i="9"/>
  <c r="E317" i="9" s="1"/>
  <c r="E314" i="9" l="1"/>
  <c r="I10" i="3" s="1"/>
  <c r="B315" i="9"/>
  <c r="G1436" i="1"/>
  <c r="H1436" i="1"/>
  <c r="F408" i="4"/>
  <c r="C403" i="1"/>
  <c r="F636" i="4"/>
  <c r="C630" i="1"/>
  <c r="H1214" i="1"/>
  <c r="D290" i="4"/>
  <c r="F407" i="4"/>
  <c r="C402" i="1"/>
  <c r="E413" i="4"/>
  <c r="E291" i="4"/>
  <c r="D287" i="1" s="1"/>
  <c r="D285" i="1"/>
  <c r="E290" i="4"/>
  <c r="D286" i="1" s="1"/>
  <c r="D633" i="1"/>
  <c r="H147" i="1"/>
  <c r="G147" i="1"/>
  <c r="H1046" i="1"/>
  <c r="G1046" i="1"/>
  <c r="D291" i="4"/>
  <c r="F289" i="4"/>
  <c r="D413" i="4"/>
  <c r="D414" i="4" s="1"/>
  <c r="C285" i="1"/>
  <c r="G345" i="1"/>
  <c r="H345" i="1"/>
  <c r="E278" i="9"/>
  <c r="G522" i="1"/>
  <c r="H522" i="1"/>
  <c r="G629" i="1"/>
  <c r="H629" i="1"/>
  <c r="B317" i="9"/>
  <c r="E316" i="9"/>
  <c r="H1152" i="1"/>
  <c r="G1152" i="1"/>
  <c r="H8" i="3"/>
  <c r="H984" i="1"/>
  <c r="G984" i="1"/>
  <c r="N3" i="9"/>
  <c r="I11" i="3"/>
  <c r="G293" i="1"/>
  <c r="H293" i="1"/>
  <c r="H1435" i="1"/>
  <c r="G1435" i="1"/>
  <c r="H9" i="3"/>
  <c r="G2" i="1"/>
  <c r="H2" i="1"/>
  <c r="D639" i="4"/>
  <c r="F412" i="4"/>
  <c r="C407" i="1"/>
  <c r="C409" i="1" l="1"/>
  <c r="F639" i="4"/>
  <c r="C633" i="1"/>
  <c r="K3" i="9"/>
  <c r="I9" i="3"/>
  <c r="F291" i="4"/>
  <c r="C287" i="1"/>
  <c r="M3" i="9"/>
  <c r="I8" i="3"/>
  <c r="G285" i="1"/>
  <c r="H285" i="1"/>
  <c r="F290" i="4"/>
  <c r="C286" i="1"/>
  <c r="G403" i="1"/>
  <c r="H403" i="1"/>
  <c r="G407" i="1"/>
  <c r="H407" i="1"/>
  <c r="B278" i="9"/>
  <c r="E277" i="9"/>
  <c r="F413" i="4"/>
  <c r="D640" i="4"/>
  <c r="D415" i="4"/>
  <c r="C408" i="1"/>
  <c r="E640" i="4"/>
  <c r="E415" i="4"/>
  <c r="D410" i="1" s="1"/>
  <c r="D408" i="1"/>
  <c r="E414" i="4"/>
  <c r="D409" i="1" s="1"/>
  <c r="G402" i="1"/>
  <c r="H402" i="1"/>
  <c r="H630" i="1"/>
  <c r="G630" i="1"/>
  <c r="D642" i="4" l="1"/>
  <c r="F640" i="4"/>
  <c r="C634" i="1"/>
  <c r="F415" i="4"/>
  <c r="C410" i="1"/>
  <c r="G286" i="1"/>
  <c r="H286" i="1"/>
  <c r="D641" i="4"/>
  <c r="G409" i="1"/>
  <c r="H409" i="1"/>
  <c r="E642" i="4"/>
  <c r="D634" i="1"/>
  <c r="E641" i="4"/>
  <c r="G408" i="1"/>
  <c r="H408" i="1"/>
  <c r="G287" i="1"/>
  <c r="H287" i="1"/>
  <c r="H633" i="1"/>
  <c r="G633" i="1"/>
  <c r="F414" i="4"/>
  <c r="H634" i="1" l="1"/>
  <c r="G634" i="1"/>
  <c r="E646" i="4"/>
  <c r="D636" i="1"/>
  <c r="E645" i="4"/>
  <c r="D635" i="1"/>
  <c r="D645" i="4"/>
  <c r="F641" i="4"/>
  <c r="C635" i="1"/>
  <c r="G276" i="9"/>
  <c r="E276" i="9" s="1"/>
  <c r="B276" i="9" s="1"/>
  <c r="G410" i="1"/>
  <c r="H410" i="1"/>
  <c r="D646" i="4"/>
  <c r="F642" i="4"/>
  <c r="C636" i="1"/>
  <c r="H636" i="1" l="1"/>
  <c r="G636" i="1"/>
  <c r="H18" i="3"/>
  <c r="F645" i="4"/>
  <c r="C639" i="1"/>
  <c r="I19" i="3"/>
  <c r="D640" i="1"/>
  <c r="H19" i="3"/>
  <c r="F646" i="4"/>
  <c r="C640" i="1"/>
  <c r="G635" i="1"/>
  <c r="H635" i="1"/>
  <c r="H7" i="3"/>
  <c r="I18" i="3"/>
  <c r="D639" i="1"/>
  <c r="H640" i="1" l="1"/>
  <c r="G640" i="1"/>
  <c r="J3" i="9"/>
  <c r="H639" i="1"/>
  <c r="G639" i="1"/>
  <c r="M272" i="9" l="1"/>
  <c r="L272" i="9"/>
  <c r="G274" i="9"/>
  <c r="H274" i="9"/>
  <c r="G18" i="9"/>
  <c r="H18" i="9"/>
  <c r="J12" i="9"/>
  <c r="I9" i="9"/>
  <c r="J17" i="9"/>
  <c r="I5" i="9"/>
  <c r="G15" i="9"/>
  <c r="K11" i="9"/>
  <c r="J8" i="9"/>
  <c r="M15" i="9"/>
  <c r="G17" i="9"/>
  <c r="H16" i="9"/>
  <c r="K8" i="9"/>
  <c r="J13" i="9"/>
  <c r="K9" i="9"/>
  <c r="H17" i="9"/>
  <c r="L16" i="9"/>
  <c r="K7" i="9"/>
  <c r="J9" i="9"/>
  <c r="K5" i="9"/>
  <c r="J10" i="9"/>
  <c r="K6" i="9"/>
  <c r="J11" i="9"/>
  <c r="J5" i="9"/>
  <c r="J6" i="9"/>
  <c r="I11" i="9"/>
  <c r="J7" i="9"/>
  <c r="I12" i="9"/>
  <c r="I17" i="9"/>
  <c r="M16" i="9"/>
  <c r="H15" i="9"/>
  <c r="G16" i="9"/>
  <c r="E16" i="9" s="1"/>
  <c r="L15" i="9"/>
  <c r="I13" i="9"/>
  <c r="I6" i="9"/>
  <c r="K12" i="9"/>
  <c r="I7" i="9"/>
  <c r="K13" i="9"/>
  <c r="I8" i="9"/>
  <c r="K10" i="9"/>
  <c r="F272" i="9" l="1"/>
  <c r="B272" i="9" s="1"/>
  <c r="F15" i="9"/>
  <c r="E7" i="9"/>
  <c r="B7" i="9" s="1"/>
  <c r="E8" i="9"/>
  <c r="B8" i="9" s="1"/>
  <c r="E11" i="9"/>
  <c r="B11" i="9" s="1"/>
  <c r="E5" i="9"/>
  <c r="B5" i="9" s="1"/>
  <c r="E10" i="9"/>
  <c r="B10" i="9" s="1"/>
  <c r="E13" i="9"/>
  <c r="B13" i="9" s="1"/>
  <c r="E12" i="9"/>
  <c r="B12" i="9" s="1"/>
  <c r="E9" i="9"/>
  <c r="B9" i="9" s="1"/>
  <c r="E6" i="9"/>
  <c r="B6" i="9" s="1"/>
  <c r="E17" i="9"/>
  <c r="B17" i="9" s="1"/>
  <c r="E15" i="9"/>
  <c r="E274" i="9"/>
  <c r="F16" i="9"/>
  <c r="F14" i="9" s="1"/>
  <c r="E18" i="9"/>
  <c r="B18" i="9" s="1"/>
  <c r="B16" i="9" l="1"/>
  <c r="F20" i="9"/>
  <c r="F3" i="9" s="1"/>
  <c r="E4" i="9"/>
  <c r="B274" i="9"/>
  <c r="E20" i="9"/>
  <c r="I7" i="3" s="1"/>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<sst xmlns="http://schemas.openxmlformats.org/spreadsheetml/2006/main" count="4369" uniqueCount="3422">
  <si>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</si>
  <si>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</si>
  <si>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</si>
  <si>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</si>
  <si>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</si>
  <si>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</si>
  <si>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</si>
  <si>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</si>
  <si>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</si>
  <si>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</si>
  <si>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</si>
  <si>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</si>
  <si>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</si>
  <si>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</si>
  <si>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</si>
  <si>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</si>
  <si>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</si>
  <si>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</si>
  <si>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</si>
  <si>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</si>
  <si>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</si>
  <si>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</si>
  <si>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</si>
  <si>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</si>
  <si>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</si>
  <si>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</si>
  <si>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</si>
  <si>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</si>
  <si>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</si>
  <si>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</si>
  <si>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</si>
  <si>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RAZVOJ I EDUKACIJU POLIČNIK</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</si>
  <si>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</si>
  <si>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</si>
  <si>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</si>
  <si>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</si>
  <si>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</si>
  <si>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</si>
  <si>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</si>
  <si>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</si>
  <si>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</si>
  <si>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</si>
  <si>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</si>
  <si>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</si>
  <si>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</si>
  <si>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</si>
  <si>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</si>
  <si>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</si>
  <si>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</si>
  <si>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51351 - CENTAR ZA RAZVOJ I EDUKACIJU POLIČNIK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</si>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</sst>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5">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3">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55769.19</v>
      </c>
      <c r="D2" s="6">
        <f>'PR-RAS'!E6</f>
        <v>51841.89</v>
      </c>
      <c r="E2" s="6">
        <v>0</v>
      </c>
      <c r="F2" s="6">
        <v>0</v>
      </c>
      <c r="G2" s="7">
        <f t="shared" ref="G2:G264" si="0">(B2/1000)*(C2*1+D2*2)</f>
        <v>159.45296999999999</v>
      </c>
      <c r="H2" s="7">
        <f t="shared" ref="H2:H264" si="1">ABS(C2-ROUND(C2,0))+ABS(D2-ROUND(D2,0))</f>
        <v>0.30000000000291038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17643.900000000001</v>
      </c>
      <c r="D78" s="1">
        <f>'PR-RAS'!E82</f>
        <v>38841.89</v>
      </c>
      <c r="E78" s="1">
        <v>0</v>
      </c>
      <c r="F78" s="1">
        <v>0</v>
      </c>
      <c r="G78" s="2">
        <f t="shared" si="0"/>
        <v>7340.2313599999998</v>
      </c>
      <c r="H78" s="2">
        <f t="shared" si="1"/>
        <v>0.20999999999912689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17643.900000000001</v>
      </c>
      <c r="D87" s="1">
        <f>'PR-RAS'!E91</f>
        <v>38841.89</v>
      </c>
      <c r="E87" s="1">
        <v>0</v>
      </c>
      <c r="F87" s="1">
        <v>0</v>
      </c>
      <c r="G87" s="2">
        <f t="shared" si="0"/>
        <v>8198.1804799999991</v>
      </c>
      <c r="H87" s="2">
        <f t="shared" si="1"/>
        <v>0.20999999999912689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17643.900000000001</v>
      </c>
      <c r="D89" s="1">
        <f>'PR-RAS'!E93</f>
        <v>38841.89</v>
      </c>
      <c r="E89" s="1">
        <v>0</v>
      </c>
      <c r="F89" s="1">
        <v>0</v>
      </c>
      <c r="G89" s="2">
        <f t="shared" si="0"/>
        <v>8388.8358399999997</v>
      </c>
      <c r="H89" s="2">
        <f t="shared" si="1"/>
        <v>0.20999999999912689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38125.29</v>
      </c>
      <c r="D129" s="1">
        <f>'PR-RAS'!E133</f>
        <v>13000</v>
      </c>
      <c r="E129" s="1">
        <v>0</v>
      </c>
      <c r="F129" s="1">
        <v>0</v>
      </c>
      <c r="G129" s="2">
        <f t="shared" si="0"/>
        <v>8208.0371200000009</v>
      </c>
      <c r="H129" s="2">
        <f t="shared" si="1"/>
        <v>0.29000000000087311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38125.29</v>
      </c>
      <c r="D130" s="1">
        <f>'PR-RAS'!E134</f>
        <v>13000</v>
      </c>
      <c r="E130" s="1">
        <v>0</v>
      </c>
      <c r="F130" s="1">
        <v>0</v>
      </c>
      <c r="G130" s="2">
        <f t="shared" si="0"/>
        <v>8272.1624100000008</v>
      </c>
      <c r="H130" s="2">
        <f t="shared" si="1"/>
        <v>0.29000000000087311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38125.29</v>
      </c>
      <c r="D131" s="1">
        <f>'PR-RAS'!E135</f>
        <v>13000</v>
      </c>
      <c r="E131" s="1">
        <v>0</v>
      </c>
      <c r="F131" s="1">
        <v>0</v>
      </c>
      <c r="G131" s="2">
        <f t="shared" si="0"/>
        <v>8336.2877000000008</v>
      </c>
      <c r="H131" s="2">
        <f t="shared" si="1"/>
        <v>0.29000000000087311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49281.549999999996</v>
      </c>
      <c r="D147" s="1">
        <f>'PR-RAS'!E151</f>
        <v>49656.079999999994</v>
      </c>
      <c r="E147" s="1">
        <v>0</v>
      </c>
      <c r="F147" s="1">
        <v>0</v>
      </c>
      <c r="G147" s="2">
        <f t="shared" si="0"/>
        <v>21694.681659999998</v>
      </c>
      <c r="H147" s="2">
        <f t="shared" si="1"/>
        <v>0.52999999999883585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49008.49</v>
      </c>
      <c r="D159" s="1">
        <f>'PR-RAS'!E163</f>
        <v>49082.27</v>
      </c>
      <c r="E159" s="1">
        <v>0</v>
      </c>
      <c r="F159" s="1">
        <v>0</v>
      </c>
      <c r="G159" s="2">
        <f t="shared" si="0"/>
        <v>23253.338739999999</v>
      </c>
      <c r="H159" s="2">
        <f t="shared" si="1"/>
        <v>0.75999999999476131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21890.880000000001</v>
      </c>
      <c r="D165" s="1">
        <f>'PR-RAS'!E169</f>
        <v>24732.66</v>
      </c>
      <c r="E165" s="1">
        <v>0</v>
      </c>
      <c r="F165" s="1">
        <v>0</v>
      </c>
      <c r="G165" s="2">
        <f t="shared" si="0"/>
        <v>11702.416800000001</v>
      </c>
      <c r="H165" s="2">
        <f t="shared" si="1"/>
        <v>0.45999999999912689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333.65</v>
      </c>
      <c r="D166" s="1">
        <f>'PR-RAS'!E170</f>
        <v>850.81</v>
      </c>
      <c r="E166" s="1">
        <v>0</v>
      </c>
      <c r="F166" s="1">
        <v>0</v>
      </c>
      <c r="G166" s="2">
        <f t="shared" si="0"/>
        <v>335.81954999999999</v>
      </c>
      <c r="H166" s="2">
        <f t="shared" si="1"/>
        <v>0.54000000000007731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21496.59</v>
      </c>
      <c r="D168" s="1">
        <f>'PR-RAS'!E172</f>
        <v>23881.85</v>
      </c>
      <c r="E168" s="1">
        <v>0</v>
      </c>
      <c r="F168" s="1">
        <v>0</v>
      </c>
      <c r="G168" s="2">
        <f t="shared" si="0"/>
        <v>11566.468429999999</v>
      </c>
      <c r="H168" s="2">
        <f t="shared" si="1"/>
        <v>0.56000000000130967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60.64</v>
      </c>
      <c r="D170" s="1">
        <f>'PR-RAS'!E174</f>
        <v>0</v>
      </c>
      <c r="E170" s="1">
        <v>0</v>
      </c>
      <c r="F170" s="1">
        <v>0</v>
      </c>
      <c r="G170" s="2">
        <f t="shared" si="0"/>
        <v>10.24816</v>
      </c>
      <c r="H170" s="2">
        <f t="shared" si="1"/>
        <v>0.35999999999999943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21053.879999999997</v>
      </c>
      <c r="D173" s="1">
        <f>'PR-RAS'!E177</f>
        <v>18235.010000000002</v>
      </c>
      <c r="E173" s="1">
        <v>0</v>
      </c>
      <c r="F173" s="1">
        <v>0</v>
      </c>
      <c r="G173" s="2">
        <f t="shared" si="0"/>
        <v>9894.1107999999986</v>
      </c>
      <c r="H173" s="2">
        <f t="shared" si="1"/>
        <v>0.13000000000465661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3816.23</v>
      </c>
      <c r="D174" s="1">
        <f>'PR-RAS'!E178</f>
        <v>3860.86</v>
      </c>
      <c r="E174" s="1">
        <v>0</v>
      </c>
      <c r="F174" s="1">
        <v>0</v>
      </c>
      <c r="G174" s="2">
        <f t="shared" si="0"/>
        <v>1996.0653500000001</v>
      </c>
      <c r="H174" s="2">
        <f t="shared" si="1"/>
        <v>0.36999999999989086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10435.5</v>
      </c>
      <c r="D175" s="1">
        <f>'PR-RAS'!E179</f>
        <v>6298.16</v>
      </c>
      <c r="E175" s="1">
        <v>0</v>
      </c>
      <c r="F175" s="1">
        <v>0</v>
      </c>
      <c r="G175" s="2">
        <f t="shared" si="0"/>
        <v>4007.5366799999997</v>
      </c>
      <c r="H175" s="2">
        <f t="shared" si="1"/>
        <v>0.65999999999985448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544.16</v>
      </c>
      <c r="D176" s="1">
        <f>'PR-RAS'!E180</f>
        <v>569.20000000000005</v>
      </c>
      <c r="E176" s="1">
        <v>0</v>
      </c>
      <c r="F176" s="1">
        <v>0</v>
      </c>
      <c r="G176" s="2">
        <f t="shared" si="0"/>
        <v>294.44799999999998</v>
      </c>
      <c r="H176" s="2">
        <f t="shared" si="1"/>
        <v>0.36000000000001364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1802.16</v>
      </c>
      <c r="D177" s="1">
        <f>'PR-RAS'!E181</f>
        <v>1312.99</v>
      </c>
      <c r="E177" s="1">
        <v>0</v>
      </c>
      <c r="F177" s="1">
        <v>0</v>
      </c>
      <c r="G177" s="2">
        <f t="shared" si="0"/>
        <v>779.35264000000006</v>
      </c>
      <c r="H177" s="2">
        <f t="shared" si="1"/>
        <v>0.17000000000007276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308.91000000000003</v>
      </c>
      <c r="D181" s="1">
        <f>'PR-RAS'!E185</f>
        <v>2094.61</v>
      </c>
      <c r="E181" s="1">
        <v>0</v>
      </c>
      <c r="F181" s="1">
        <v>0</v>
      </c>
      <c r="G181" s="2">
        <f t="shared" si="0"/>
        <v>809.66340000000002</v>
      </c>
      <c r="H181" s="2">
        <f t="shared" si="1"/>
        <v>0.47999999999984766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4146.92</v>
      </c>
      <c r="D182" s="1">
        <f>'PR-RAS'!E186</f>
        <v>4099.1899999999996</v>
      </c>
      <c r="E182" s="1">
        <v>0</v>
      </c>
      <c r="F182" s="1">
        <v>0</v>
      </c>
      <c r="G182" s="2">
        <f t="shared" si="0"/>
        <v>2234.4992999999999</v>
      </c>
      <c r="H182" s="2">
        <f t="shared" si="1"/>
        <v>0.26999999999952706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6063.7300000000005</v>
      </c>
      <c r="D184" s="1">
        <f>'PR-RAS'!E188</f>
        <v>6114.6</v>
      </c>
      <c r="E184" s="1">
        <v>0</v>
      </c>
      <c r="F184" s="1">
        <v>0</v>
      </c>
      <c r="G184" s="2">
        <f t="shared" si="0"/>
        <v>3347.60619</v>
      </c>
      <c r="H184" s="2">
        <f t="shared" si="1"/>
        <v>0.66999999999916326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5984.1</v>
      </c>
      <c r="D186" s="1">
        <f>'PR-RAS'!E190</f>
        <v>6034.92</v>
      </c>
      <c r="E186" s="1">
        <v>0</v>
      </c>
      <c r="F186" s="1">
        <v>0</v>
      </c>
      <c r="G186" s="2">
        <f t="shared" si="0"/>
        <v>3339.9789000000005</v>
      </c>
      <c r="H186" s="2">
        <f t="shared" si="1"/>
        <v>0.18000000000029104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79.63</v>
      </c>
      <c r="D189" s="1">
        <f>'PR-RAS'!E193</f>
        <v>79.680000000000007</v>
      </c>
      <c r="E189" s="1">
        <v>0</v>
      </c>
      <c r="F189" s="1">
        <v>0</v>
      </c>
      <c r="G189" s="2">
        <f t="shared" si="0"/>
        <v>44.930120000000002</v>
      </c>
      <c r="H189" s="2">
        <f t="shared" si="1"/>
        <v>0.68999999999999773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273.06</v>
      </c>
      <c r="D192" s="1">
        <f>'PR-RAS'!E196</f>
        <v>573.80999999999995</v>
      </c>
      <c r="E192" s="1">
        <v>0</v>
      </c>
      <c r="F192" s="1">
        <v>0</v>
      </c>
      <c r="G192" s="2">
        <f t="shared" si="0"/>
        <v>271.34987999999998</v>
      </c>
      <c r="H192" s="2">
        <f t="shared" si="1"/>
        <v>0.25000000000005684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273.06</v>
      </c>
      <c r="D206" s="1">
        <f>'PR-RAS'!E210</f>
        <v>573.80999999999995</v>
      </c>
      <c r="E206" s="1">
        <v>0</v>
      </c>
      <c r="F206" s="1">
        <v>0</v>
      </c>
      <c r="G206" s="2">
        <f t="shared" si="0"/>
        <v>291.23939999999993</v>
      </c>
      <c r="H206" s="2">
        <f t="shared" si="1"/>
        <v>0.25000000000005684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273.06</v>
      </c>
      <c r="D207" s="1">
        <f>'PR-RAS'!E211</f>
        <v>573.80999999999995</v>
      </c>
      <c r="E207" s="1">
        <v>0</v>
      </c>
      <c r="F207" s="1">
        <v>0</v>
      </c>
      <c r="G207" s="2">
        <f t="shared" si="0"/>
        <v>292.66007999999994</v>
      </c>
      <c r="H207" s="2">
        <f t="shared" si="1"/>
        <v>0.25000000000005684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49281.549999999996</v>
      </c>
      <c r="D285" s="1">
        <f>'PR-RAS'!E289</f>
        <v>49656.079999999994</v>
      </c>
      <c r="E285" s="1">
        <v>0</v>
      </c>
      <c r="F285" s="1">
        <v>0</v>
      </c>
      <c r="G285" s="2">
        <f t="shared" si="8"/>
        <v>42200.613639999996</v>
      </c>
      <c r="H285" s="2">
        <f t="shared" si="9"/>
        <v>0.52999999999883585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6487.6400000000067</v>
      </c>
      <c r="D286" s="1">
        <f>'PR-RAS'!E290</f>
        <v>2185.8100000000049</v>
      </c>
      <c r="E286" s="1">
        <v>0</v>
      </c>
      <c r="F286" s="1">
        <v>0</v>
      </c>
      <c r="G286" s="2">
        <f t="shared" si="8"/>
        <v>3094.8891000000044</v>
      </c>
      <c r="H286" s="2">
        <f t="shared" si="9"/>
        <v>0.54999999998835847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6051.14</v>
      </c>
      <c r="E288" s="1">
        <v>0</v>
      </c>
      <c r="F288" s="1">
        <v>0</v>
      </c>
      <c r="G288" s="2">
        <f t="shared" si="8"/>
        <v>3473.3543599999998</v>
      </c>
      <c r="H288" s="2">
        <f t="shared" si="9"/>
        <v>0.14000000000032742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436.49</v>
      </c>
      <c r="D289" s="1">
        <f>'PR-RAS'!E293</f>
        <v>0</v>
      </c>
      <c r="E289" s="1">
        <v>0</v>
      </c>
      <c r="F289" s="1">
        <v>0</v>
      </c>
      <c r="G289" s="2">
        <f t="shared" si="8"/>
        <v>125.70912</v>
      </c>
      <c r="H289" s="2">
        <f t="shared" si="9"/>
        <v>0.49000000000000909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3247.73</v>
      </c>
      <c r="D290" s="1">
        <f>'PR-RAS'!E294</f>
        <v>3380.03</v>
      </c>
      <c r="E290" s="1">
        <v>0</v>
      </c>
      <c r="F290" s="1">
        <v>0</v>
      </c>
      <c r="G290" s="2">
        <f t="shared" si="8"/>
        <v>2892.2513100000001</v>
      </c>
      <c r="H290" s="2">
        <f t="shared" si="9"/>
        <v>0.3000000000001819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5589.9600000000009</v>
      </c>
      <c r="D345" s="1">
        <f>'PR-RAS'!E350</f>
        <v>390</v>
      </c>
      <c r="E345" s="1">
        <v>0</v>
      </c>
      <c r="F345" s="1">
        <v>0</v>
      </c>
      <c r="G345" s="2">
        <f t="shared" si="8"/>
        <v>2191.2662399999999</v>
      </c>
      <c r="H345" s="2">
        <f t="shared" si="9"/>
        <v>3.9999999999054126E-2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5589.9600000000009</v>
      </c>
      <c r="D358" s="1">
        <f>'PR-RAS'!E363</f>
        <v>390</v>
      </c>
      <c r="E358" s="1">
        <v>0</v>
      </c>
      <c r="F358" s="1">
        <v>0</v>
      </c>
      <c r="G358" s="2">
        <f t="shared" si="8"/>
        <v>2274.0757200000003</v>
      </c>
      <c r="H358" s="2">
        <f t="shared" si="9"/>
        <v>3.9999999999054126E-2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5589.9600000000009</v>
      </c>
      <c r="D364" s="1">
        <f>'PR-RAS'!E369</f>
        <v>390</v>
      </c>
      <c r="E364" s="1">
        <v>0</v>
      </c>
      <c r="F364" s="1">
        <v>0</v>
      </c>
      <c r="G364" s="2">
        <f t="shared" si="8"/>
        <v>2312.2954800000002</v>
      </c>
      <c r="H364" s="2">
        <f t="shared" si="9"/>
        <v>3.9999999999054126E-2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555.44000000000005</v>
      </c>
      <c r="D365" s="1">
        <f>'PR-RAS'!E370</f>
        <v>390</v>
      </c>
      <c r="E365" s="1">
        <v>0</v>
      </c>
      <c r="F365" s="1">
        <v>0</v>
      </c>
      <c r="G365" s="2">
        <f t="shared" si="8"/>
        <v>486.10016000000002</v>
      </c>
      <c r="H365" s="2">
        <f t="shared" si="9"/>
        <v>0.44000000000005457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5034.5200000000004</v>
      </c>
      <c r="D371" s="1">
        <f>'PR-RAS'!E376</f>
        <v>0</v>
      </c>
      <c r="E371" s="1">
        <v>0</v>
      </c>
      <c r="F371" s="1">
        <v>0</v>
      </c>
      <c r="G371" s="2">
        <f t="shared" si="8"/>
        <v>1862.7724000000001</v>
      </c>
      <c r="H371" s="2">
        <f t="shared" si="9"/>
        <v>0.47999999999956344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5589.9600000000009</v>
      </c>
      <c r="D403" s="1">
        <f>'PR-RAS'!E408</f>
        <v>390</v>
      </c>
      <c r="E403" s="1">
        <v>0</v>
      </c>
      <c r="F403" s="1">
        <v>0</v>
      </c>
      <c r="G403" s="2">
        <f t="shared" si="8"/>
        <v>2560.7239200000004</v>
      </c>
      <c r="H403" s="2">
        <f t="shared" si="9"/>
        <v>3.9999999999054126E-2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1322.7</v>
      </c>
      <c r="D405" s="1">
        <f>'PR-RAS'!E410</f>
        <v>6912.65</v>
      </c>
      <c r="E405" s="1">
        <v>0</v>
      </c>
      <c r="F405" s="1">
        <v>0</v>
      </c>
      <c r="G405" s="2">
        <f t="shared" si="8"/>
        <v>6119.7920000000004</v>
      </c>
      <c r="H405" s="2">
        <f t="shared" si="9"/>
        <v>0.65000000000031832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55769.19</v>
      </c>
      <c r="D407" s="1">
        <f>'PR-RAS'!E412</f>
        <v>51841.89</v>
      </c>
      <c r="E407" s="1">
        <v>0</v>
      </c>
      <c r="F407" s="1">
        <v>0</v>
      </c>
      <c r="G407" s="2">
        <f t="shared" si="8"/>
        <v>64737.905820000007</v>
      </c>
      <c r="H407" s="2">
        <f t="shared" si="9"/>
        <v>0.30000000000291038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54871.509999999995</v>
      </c>
      <c r="D408" s="1">
        <f>'PR-RAS'!E413</f>
        <v>50046.079999999994</v>
      </c>
      <c r="E408" s="1">
        <v>0</v>
      </c>
      <c r="F408" s="1">
        <v>0</v>
      </c>
      <c r="G408" s="2">
        <f t="shared" si="8"/>
        <v>63070.21368999999</v>
      </c>
      <c r="H408" s="2">
        <f t="shared" si="9"/>
        <v>0.56999999999970896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897.68000000000757</v>
      </c>
      <c r="D409" s="1">
        <f>'PR-RAS'!E414</f>
        <v>1795.8100000000049</v>
      </c>
      <c r="E409" s="1">
        <v>0</v>
      </c>
      <c r="F409" s="1">
        <v>0</v>
      </c>
      <c r="G409" s="2">
        <f t="shared" si="8"/>
        <v>1831.634400000007</v>
      </c>
      <c r="H409" s="2">
        <f t="shared" si="9"/>
        <v>0.50999999998748535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1759.19</v>
      </c>
      <c r="D412" s="1">
        <f>'PR-RAS'!E417</f>
        <v>861.50999999999931</v>
      </c>
      <c r="E412" s="1">
        <v>0</v>
      </c>
      <c r="F412" s="1">
        <v>0</v>
      </c>
      <c r="G412" s="2">
        <f t="shared" si="8"/>
        <v>1431.1883099999993</v>
      </c>
      <c r="H412" s="2">
        <f t="shared" si="9"/>
        <v>0.68000000000074579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3247.73</v>
      </c>
      <c r="D413" s="1">
        <f>'PR-RAS'!E418</f>
        <v>3380.03</v>
      </c>
      <c r="E413" s="1">
        <v>0</v>
      </c>
      <c r="F413" s="1">
        <v>0</v>
      </c>
      <c r="G413" s="2">
        <f t="shared" si="8"/>
        <v>4123.2094800000004</v>
      </c>
      <c r="H413" s="2">
        <f t="shared" si="9"/>
        <v>0.3000000000001819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55769.19</v>
      </c>
      <c r="D633" s="1">
        <f>'PR-RAS'!E639</f>
        <v>51841.89</v>
      </c>
      <c r="E633" s="1">
        <v>0</v>
      </c>
      <c r="F633" s="1">
        <v>0</v>
      </c>
      <c r="G633" s="2">
        <f t="shared" si="10"/>
        <v>100774.27704</v>
      </c>
      <c r="H633" s="2">
        <f t="shared" si="11"/>
        <v>0.30000000000291038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54871.509999999995</v>
      </c>
      <c r="D634" s="1">
        <f>'PR-RAS'!E640</f>
        <v>50046.079999999994</v>
      </c>
      <c r="E634" s="1">
        <v>0</v>
      </c>
      <c r="F634" s="1">
        <v>0</v>
      </c>
      <c r="G634" s="2">
        <f t="shared" si="10"/>
        <v>98092.003109999991</v>
      </c>
      <c r="H634" s="2">
        <f t="shared" si="11"/>
        <v>0.56999999999970896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897.68000000000757</v>
      </c>
      <c r="D635" s="1">
        <f>'PR-RAS'!E641</f>
        <v>1795.8100000000049</v>
      </c>
      <c r="E635" s="1">
        <v>0</v>
      </c>
      <c r="F635" s="1">
        <v>0</v>
      </c>
      <c r="G635" s="2">
        <f t="shared" si="10"/>
        <v>2846.2162000000112</v>
      </c>
      <c r="H635" s="2">
        <f t="shared" si="11"/>
        <v>0.50999999998748535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1759.19</v>
      </c>
      <c r="D638" s="1">
        <f>'PR-RAS'!E644</f>
        <v>861.50999999999931</v>
      </c>
      <c r="E638" s="1">
        <v>0</v>
      </c>
      <c r="F638" s="1">
        <v>0</v>
      </c>
      <c r="G638" s="2">
        <f t="shared" si="10"/>
        <v>2218.1677699999991</v>
      </c>
      <c r="H638" s="2">
        <f t="shared" si="11"/>
        <v>0.68000000000074579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934.30000000000564</v>
      </c>
      <c r="E639" s="1">
        <v>0</v>
      </c>
      <c r="F639" s="1">
        <v>0</v>
      </c>
      <c r="G639" s="2">
        <f t="shared" si="10"/>
        <v>1192.1668000000072</v>
      </c>
      <c r="H639" s="2">
        <f t="shared" si="11"/>
        <v>0.30000000000563887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861.50999999999249</v>
      </c>
      <c r="D640" s="1">
        <f>'PR-RAS'!E646</f>
        <v>0</v>
      </c>
      <c r="E640" s="1">
        <v>0</v>
      </c>
      <c r="F640" s="1">
        <v>0</v>
      </c>
      <c r="G640" s="2">
        <f t="shared" si="10"/>
        <v>550.50488999999516</v>
      </c>
      <c r="H640" s="2">
        <f t="shared" si="11"/>
        <v>0.49000000000751243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1808.68</v>
      </c>
      <c r="D641" s="1">
        <f>'PR-RAS'!E647</f>
        <v>0</v>
      </c>
      <c r="E641" s="1">
        <v>0</v>
      </c>
      <c r="F641" s="1">
        <v>0</v>
      </c>
      <c r="G641" s="2">
        <f t="shared" si="10"/>
        <v>1157.5552</v>
      </c>
      <c r="H641" s="2">
        <f t="shared" si="11"/>
        <v>0.31999999999993634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632.19000000000005</v>
      </c>
      <c r="D642" s="1">
        <f>'PR-RAS'!E649</f>
        <v>512.48</v>
      </c>
      <c r="E642" s="1">
        <v>0</v>
      </c>
      <c r="F642" s="1">
        <v>0</v>
      </c>
      <c r="G642" s="2">
        <f t="shared" si="10"/>
        <v>1062.23315</v>
      </c>
      <c r="H642" s="2">
        <f t="shared" si="11"/>
        <v>0.67000000000007276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56640.19</v>
      </c>
      <c r="D643" s="1">
        <f>'PR-RAS'!E650</f>
        <v>51236.33</v>
      </c>
      <c r="E643" s="1">
        <v>0</v>
      </c>
      <c r="F643" s="1">
        <v>0</v>
      </c>
      <c r="G643" s="2">
        <f t="shared" si="10"/>
        <v>102150.44970000001</v>
      </c>
      <c r="H643" s="2">
        <f t="shared" si="11"/>
        <v>0.52000000000407454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56759.9</v>
      </c>
      <c r="D644" s="1">
        <f>'PR-RAS'!E651</f>
        <v>47616.81</v>
      </c>
      <c r="E644" s="1">
        <v>0</v>
      </c>
      <c r="F644" s="1">
        <v>0</v>
      </c>
      <c r="G644" s="2">
        <f t="shared" si="10"/>
        <v>97731.83335999999</v>
      </c>
      <c r="H644" s="2">
        <f t="shared" si="11"/>
        <v>0.29000000000087311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512.4800000000032</v>
      </c>
      <c r="D645" s="1">
        <f>'PR-RAS'!E652</f>
        <v>4132.0000000000073</v>
      </c>
      <c r="E645" s="1">
        <v>0</v>
      </c>
      <c r="F645" s="1">
        <v>0</v>
      </c>
      <c r="G645" s="2">
        <f t="shared" si="10"/>
        <v>5652.0531200000114</v>
      </c>
      <c r="H645" s="2">
        <f t="shared" si="11"/>
        <v>0.48000000001047738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11817.42</v>
      </c>
      <c r="D984" s="6">
        <f>BILANCA!E6</f>
        <v>12546.900000000001</v>
      </c>
      <c r="E984" s="6">
        <v>0</v>
      </c>
      <c r="F984" s="6">
        <v>0</v>
      </c>
      <c r="G984" s="7">
        <f t="shared" ref="G984:G1241" si="22">B984/1000*C984+B984/500*D984</f>
        <v>36.91122</v>
      </c>
      <c r="H984" s="7">
        <f t="shared" si="19"/>
        <v>0.51999999999861757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6248.53</v>
      </c>
      <c r="D985" s="1">
        <f>BILANCA!E7</f>
        <v>5034.87</v>
      </c>
      <c r="E985" s="1">
        <v>0</v>
      </c>
      <c r="F985" s="1">
        <v>0</v>
      </c>
      <c r="G985" s="2">
        <f t="shared" si="22"/>
        <v>32.636539999999997</v>
      </c>
      <c r="H985" s="2">
        <f t="shared" si="19"/>
        <v>0.6000000000003638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6248.53</v>
      </c>
      <c r="D990" s="1">
        <f>BILANCA!E12</f>
        <v>5034.87</v>
      </c>
      <c r="E990" s="1">
        <v>0</v>
      </c>
      <c r="F990" s="1">
        <v>0</v>
      </c>
      <c r="G990" s="2">
        <f t="shared" si="22"/>
        <v>114.22789</v>
      </c>
      <c r="H990" s="2">
        <f t="shared" si="19"/>
        <v>0.6000000000003638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6248.53</v>
      </c>
      <c r="D997" s="1">
        <f>BILANCA!E19</f>
        <v>5034.87</v>
      </c>
      <c r="E997" s="1">
        <v>0</v>
      </c>
      <c r="F997" s="1">
        <v>0</v>
      </c>
      <c r="G997" s="2">
        <f t="shared" si="22"/>
        <v>228.45578</v>
      </c>
      <c r="H997" s="2">
        <f t="shared" si="19"/>
        <v>0.6000000000003638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1377.33</v>
      </c>
      <c r="D998" s="1">
        <f>BILANCA!E20</f>
        <v>1767.33</v>
      </c>
      <c r="E998" s="1">
        <v>0</v>
      </c>
      <c r="F998" s="1">
        <v>0</v>
      </c>
      <c r="G998" s="2">
        <f t="shared" si="22"/>
        <v>73.679849999999988</v>
      </c>
      <c r="H998" s="2">
        <f t="shared" si="19"/>
        <v>0.65999999999985448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982.15</v>
      </c>
      <c r="D1000" s="1">
        <f>BILANCA!E22</f>
        <v>982.15</v>
      </c>
      <c r="E1000" s="1">
        <v>0</v>
      </c>
      <c r="F1000" s="1">
        <v>0</v>
      </c>
      <c r="G1000" s="2">
        <f t="shared" si="22"/>
        <v>50.089650000000006</v>
      </c>
      <c r="H1000" s="2">
        <f t="shared" si="19"/>
        <v>0.29999999999995453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132.59</v>
      </c>
      <c r="D1002" s="1">
        <f>BILANCA!E24</f>
        <v>132.59</v>
      </c>
      <c r="E1002" s="1">
        <v>0</v>
      </c>
      <c r="F1002" s="1">
        <v>0</v>
      </c>
      <c r="G1002" s="2">
        <f t="shared" si="22"/>
        <v>7.5576300000000005</v>
      </c>
      <c r="H1002" s="2">
        <f t="shared" si="19"/>
        <v>0.81999999999999318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4420.58</v>
      </c>
      <c r="D1004" s="1">
        <f>BILANCA!E26</f>
        <v>4420.59</v>
      </c>
      <c r="E1004" s="1">
        <v>0</v>
      </c>
      <c r="F1004" s="1">
        <v>0</v>
      </c>
      <c r="G1004" s="2">
        <f t="shared" si="22"/>
        <v>278.49696</v>
      </c>
      <c r="H1004" s="2">
        <f t="shared" si="19"/>
        <v>0.82999999999992724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664.12</v>
      </c>
      <c r="D1006" s="1">
        <f>BILANCA!E28</f>
        <v>2267.79</v>
      </c>
      <c r="E1006" s="1">
        <v>0</v>
      </c>
      <c r="F1006" s="1">
        <v>0</v>
      </c>
      <c r="G1006" s="2">
        <f t="shared" si="22"/>
        <v>119.59309999999999</v>
      </c>
      <c r="H1006" s="2">
        <f t="shared" si="19"/>
        <v>0.33000000000004093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5568.89</v>
      </c>
      <c r="D1046" s="1">
        <f>BILANCA!E68</f>
        <v>7512.0300000000007</v>
      </c>
      <c r="E1046" s="1">
        <v>0</v>
      </c>
      <c r="F1046" s="1">
        <v>0</v>
      </c>
      <c r="G1046" s="2">
        <f t="shared" si="22"/>
        <v>1297.3558500000001</v>
      </c>
      <c r="H1046" s="2">
        <f t="shared" si="19"/>
        <v>0.14000000000032742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512.48</v>
      </c>
      <c r="D1047" s="1">
        <f>BILANCA!E69</f>
        <v>4132</v>
      </c>
      <c r="E1047" s="1">
        <v>0</v>
      </c>
      <c r="F1047" s="1">
        <v>0</v>
      </c>
      <c r="G1047" s="2">
        <f t="shared" si="22"/>
        <v>561.69471999999996</v>
      </c>
      <c r="H1047" s="2">
        <f t="shared" si="19"/>
        <v>0.48000000000001819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512.48</v>
      </c>
      <c r="D1048" s="1">
        <f>BILANCA!E70</f>
        <v>4132</v>
      </c>
      <c r="E1048" s="1">
        <v>0</v>
      </c>
      <c r="F1048" s="1">
        <v>0</v>
      </c>
      <c r="G1048" s="2">
        <f t="shared" si="22"/>
        <v>570.47119999999995</v>
      </c>
      <c r="H1048" s="2">
        <f t="shared" si="19"/>
        <v>0.48000000000001819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512.48</v>
      </c>
      <c r="D1050" s="1">
        <f>BILANCA!E72</f>
        <v>4132</v>
      </c>
      <c r="E1050" s="1">
        <v>0</v>
      </c>
      <c r="F1050" s="1">
        <v>0</v>
      </c>
      <c r="G1050" s="2">
        <f t="shared" si="22"/>
        <v>588.02415999999994</v>
      </c>
      <c r="H1050" s="2">
        <f t="shared" si="19"/>
        <v>0.48000000000001819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3247.73</v>
      </c>
      <c r="D1124" s="1">
        <f>BILANCA!E146</f>
        <v>3380.03</v>
      </c>
      <c r="E1124" s="1">
        <v>0</v>
      </c>
      <c r="F1124" s="1">
        <v>0</v>
      </c>
      <c r="G1124" s="2">
        <f t="shared" si="22"/>
        <v>1411.0983899999999</v>
      </c>
      <c r="H1124" s="2">
        <f t="shared" si="23"/>
        <v>0.3000000000001819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3247.73</v>
      </c>
      <c r="D1136" s="1">
        <f>BILANCA!E158</f>
        <v>3380.03</v>
      </c>
      <c r="E1136" s="1">
        <v>0</v>
      </c>
      <c r="F1136" s="1">
        <v>0</v>
      </c>
      <c r="G1136" s="2">
        <f t="shared" si="22"/>
        <v>1531.1918700000001</v>
      </c>
      <c r="H1136" s="2">
        <f t="shared" si="23"/>
        <v>0.3000000000001819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1808.68</v>
      </c>
      <c r="D1148" s="1">
        <f>BILANCA!E170</f>
        <v>0</v>
      </c>
      <c r="E1148" s="1">
        <v>0</v>
      </c>
      <c r="F1148" s="1">
        <v>0</v>
      </c>
      <c r="G1148" s="2">
        <f t="shared" si="22"/>
        <v>298.43220000000002</v>
      </c>
      <c r="H1148" s="2">
        <f t="shared" si="23"/>
        <v>0.31999999999993634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1808.68</v>
      </c>
      <c r="D1149" s="1">
        <f>BILANCA!E171</f>
        <v>0</v>
      </c>
      <c r="E1149" s="1">
        <v>0</v>
      </c>
      <c r="F1149" s="1">
        <v>0</v>
      </c>
      <c r="G1149" s="2">
        <f t="shared" si="22"/>
        <v>300.24088</v>
      </c>
      <c r="H1149" s="2">
        <f t="shared" si="23"/>
        <v>0.31999999999993634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11817.42</v>
      </c>
      <c r="D1152" s="1">
        <f>BILANCA!E175</f>
        <v>12546.900000000001</v>
      </c>
      <c r="E1152" s="1">
        <v>0</v>
      </c>
      <c r="F1152" s="1">
        <v>0</v>
      </c>
      <c r="G1152" s="2">
        <f t="shared" si="22"/>
        <v>6237.996180000001</v>
      </c>
      <c r="H1152" s="2">
        <f t="shared" si="23"/>
        <v>0.51999999999861757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3182.67</v>
      </c>
      <c r="D1153" s="1">
        <f>BILANCA!E176</f>
        <v>3197.71</v>
      </c>
      <c r="E1153" s="1">
        <v>0</v>
      </c>
      <c r="F1153" s="1">
        <v>0</v>
      </c>
      <c r="G1153" s="2">
        <f t="shared" si="22"/>
        <v>1628.2753000000002</v>
      </c>
      <c r="H1153" s="2">
        <f t="shared" si="23"/>
        <v>0.61999999999989086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2311.6799999999998</v>
      </c>
      <c r="D1154" s="1">
        <f>BILANCA!E177</f>
        <v>2932.27</v>
      </c>
      <c r="E1154" s="1">
        <v>0</v>
      </c>
      <c r="F1154" s="1">
        <v>0</v>
      </c>
      <c r="G1154" s="2">
        <f t="shared" si="22"/>
        <v>1398.1336200000001</v>
      </c>
      <c r="H1154" s="2">
        <f t="shared" si="23"/>
        <v>0.59000000000014552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2292.91</v>
      </c>
      <c r="D1156" s="1">
        <f>BILANCA!E179</f>
        <v>2915.1</v>
      </c>
      <c r="E1156" s="1">
        <v>0</v>
      </c>
      <c r="F1156" s="1">
        <v>0</v>
      </c>
      <c r="G1156" s="2">
        <f t="shared" si="22"/>
        <v>1405.2980299999999</v>
      </c>
      <c r="H1156" s="2">
        <f t="shared" si="23"/>
        <v>0.19000000000005457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18.77</v>
      </c>
      <c r="D1157" s="1">
        <f>BILANCA!E180</f>
        <v>17.170000000000002</v>
      </c>
      <c r="E1157" s="1">
        <v>0</v>
      </c>
      <c r="F1157" s="1">
        <v>0</v>
      </c>
      <c r="G1157" s="2">
        <f t="shared" si="22"/>
        <v>9.2411399999999997</v>
      </c>
      <c r="H1157" s="2">
        <f t="shared" si="23"/>
        <v>0.40000000000000213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18.77</v>
      </c>
      <c r="D1160" s="1">
        <f>BILANCA!E183</f>
        <v>17.170000000000002</v>
      </c>
      <c r="E1160" s="1">
        <v>0</v>
      </c>
      <c r="F1160" s="1">
        <v>0</v>
      </c>
      <c r="G1160" s="2">
        <f t="shared" si="22"/>
        <v>9.4004700000000003</v>
      </c>
      <c r="H1160" s="2">
        <f t="shared" si="23"/>
        <v>0.40000000000000213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870.99</v>
      </c>
      <c r="D1211" s="1">
        <f>BILANCA!E234</f>
        <v>265.44</v>
      </c>
      <c r="E1211" s="1">
        <v>0</v>
      </c>
      <c r="F1211" s="1">
        <v>0</v>
      </c>
      <c r="G1211" s="2">
        <f t="shared" si="22"/>
        <v>319.62635999999998</v>
      </c>
      <c r="H1211" s="2">
        <f t="shared" si="23"/>
        <v>0.44999999999998863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870.99</v>
      </c>
      <c r="D1213" s="1">
        <f>BILANCA!E236</f>
        <v>265.44</v>
      </c>
      <c r="E1213" s="1">
        <v>0</v>
      </c>
      <c r="F1213" s="1">
        <v>0</v>
      </c>
      <c r="G1213" s="2">
        <f t="shared" si="22"/>
        <v>322.43010000000004</v>
      </c>
      <c r="H1213" s="2">
        <f t="shared" si="23"/>
        <v>0.44999999999998863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8634.75</v>
      </c>
      <c r="D1214" s="1">
        <f>BILANCA!E237</f>
        <v>9349.19</v>
      </c>
      <c r="E1214" s="1">
        <v>0</v>
      </c>
      <c r="F1214" s="1">
        <v>0</v>
      </c>
      <c r="G1214" s="2">
        <f t="shared" si="22"/>
        <v>6313.9530300000006</v>
      </c>
      <c r="H1214" s="2">
        <f t="shared" si="23"/>
        <v>0.44000000000050932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6248.53</v>
      </c>
      <c r="D1215" s="1">
        <f>BILANCA!E238</f>
        <v>5034.8599999999997</v>
      </c>
      <c r="E1215" s="1">
        <v>0</v>
      </c>
      <c r="F1215" s="1">
        <v>0</v>
      </c>
      <c r="G1215" s="2">
        <f t="shared" si="22"/>
        <v>3785.8339999999998</v>
      </c>
      <c r="H1215" s="2">
        <f t="shared" si="23"/>
        <v>0.61000000000058208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6248.53</v>
      </c>
      <c r="D1216" s="1">
        <f>BILANCA!E239</f>
        <v>5034.8599999999997</v>
      </c>
      <c r="E1216" s="1">
        <v>0</v>
      </c>
      <c r="F1216" s="1">
        <v>0</v>
      </c>
      <c r="G1216" s="2">
        <f t="shared" si="22"/>
        <v>3802.1522500000001</v>
      </c>
      <c r="H1216" s="2">
        <f t="shared" si="23"/>
        <v>0.61000000000058208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6248.53</v>
      </c>
      <c r="D1217" s="1">
        <f>BILANCA!E240</f>
        <v>5034.8599999999997</v>
      </c>
      <c r="E1217" s="1">
        <v>0</v>
      </c>
      <c r="F1217" s="1">
        <v>0</v>
      </c>
      <c r="G1217" s="2">
        <f t="shared" si="22"/>
        <v>3818.4705000000004</v>
      </c>
      <c r="H1217" s="2">
        <f t="shared" si="23"/>
        <v>0.61000000000058208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-861.50999999999931</v>
      </c>
      <c r="D1222" s="1">
        <f>BILANCA!E245</f>
        <v>934.30000000000109</v>
      </c>
      <c r="E1222" s="1">
        <v>0</v>
      </c>
      <c r="F1222" s="1">
        <v>0</v>
      </c>
      <c r="G1222" s="2">
        <f t="shared" si="22"/>
        <v>240.69451000000066</v>
      </c>
      <c r="H1222" s="2">
        <f t="shared" si="23"/>
        <v>0.79000000000178261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6051.14</v>
      </c>
      <c r="D1223" s="1">
        <f>BILANCA!E246</f>
        <v>8236.9500000000007</v>
      </c>
      <c r="E1223" s="1">
        <v>0</v>
      </c>
      <c r="F1223" s="1">
        <v>0</v>
      </c>
      <c r="G1223" s="2">
        <f t="shared" si="22"/>
        <v>5406.0096000000003</v>
      </c>
      <c r="H1223" s="2">
        <f t="shared" si="23"/>
        <v>0.18999999999959982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6051.14</v>
      </c>
      <c r="D1224" s="1">
        <f>BILANCA!E247</f>
        <v>8236.9500000000007</v>
      </c>
      <c r="E1224" s="1">
        <v>0</v>
      </c>
      <c r="F1224" s="1">
        <v>0</v>
      </c>
      <c r="G1224" s="2">
        <f t="shared" si="22"/>
        <v>5428.5346399999999</v>
      </c>
      <c r="H1224" s="2">
        <f t="shared" si="23"/>
        <v>0.18999999999959982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6912.65</v>
      </c>
      <c r="D1227" s="1">
        <f>BILANCA!E250</f>
        <v>7302.65</v>
      </c>
      <c r="E1227" s="1">
        <v>0</v>
      </c>
      <c r="F1227" s="1">
        <v>0</v>
      </c>
      <c r="G1227" s="2">
        <f t="shared" si="22"/>
        <v>5250.3797999999997</v>
      </c>
      <c r="H1227" s="2">
        <f t="shared" si="23"/>
        <v>0.7000000000007276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6912.65</v>
      </c>
      <c r="D1229" s="1">
        <f>BILANCA!E252</f>
        <v>7302.65</v>
      </c>
      <c r="E1229" s="1">
        <v>0</v>
      </c>
      <c r="F1229" s="1">
        <v>0</v>
      </c>
      <c r="G1229" s="2">
        <f t="shared" si="22"/>
        <v>5293.4156999999996</v>
      </c>
      <c r="H1229" s="2">
        <f t="shared" si="23"/>
        <v>0.7000000000007276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3247.73</v>
      </c>
      <c r="D1232" s="1">
        <f>BILANCA!E255</f>
        <v>3380.03</v>
      </c>
      <c r="E1232" s="1">
        <v>0</v>
      </c>
      <c r="F1232" s="1">
        <v>0</v>
      </c>
      <c r="G1232" s="2">
        <f t="shared" si="22"/>
        <v>2491.9397100000001</v>
      </c>
      <c r="H1232" s="2">
        <f t="shared" si="23"/>
        <v>0.3000000000001819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3247.73</v>
      </c>
      <c r="D1241" s="1">
        <f>BILANCA!E265</f>
        <v>3380.03</v>
      </c>
      <c r="E1241" s="1">
        <v>0</v>
      </c>
      <c r="F1241" s="1">
        <v>0</v>
      </c>
      <c r="G1241" s="2">
        <f t="shared" si="22"/>
        <v>2582.0098200000002</v>
      </c>
      <c r="H1241" s="2">
        <f t="shared" si="23"/>
        <v>0.3000000000001819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2311.6799999999998</v>
      </c>
      <c r="D1264" s="1">
        <f>BILANCA!E288</f>
        <v>2932.27</v>
      </c>
      <c r="E1264" s="1">
        <v>0</v>
      </c>
      <c r="F1264" s="1">
        <v>0</v>
      </c>
      <c r="G1264" s="2">
        <f t="shared" si="24"/>
        <v>2297.51782</v>
      </c>
      <c r="H1264" s="2">
        <f t="shared" si="23"/>
        <v>0.59000000000014552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54871.51</v>
      </c>
      <c r="D1329" s="1">
        <f>'RAS-funkcijski'!E35</f>
        <v>50046.080000000002</v>
      </c>
      <c r="E1329" s="1">
        <v>0</v>
      </c>
      <c r="F1329" s="1">
        <v>0</v>
      </c>
      <c r="G1329" s="2">
        <f t="shared" si="24"/>
        <v>4803.8737700000001</v>
      </c>
      <c r="H1329" s="2">
        <f t="shared" si="23"/>
        <v>0.56999999999970896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54871.51</v>
      </c>
      <c r="D1355" s="1">
        <f>'RAS-funkcijski'!E61</f>
        <v>50046.080000000002</v>
      </c>
      <c r="E1355" s="1">
        <v>0</v>
      </c>
      <c r="F1355" s="1">
        <v>0</v>
      </c>
      <c r="G1355" s="2">
        <f t="shared" si="24"/>
        <v>8832.9291900000007</v>
      </c>
      <c r="H1355" s="2">
        <f t="shared" si="27"/>
        <v>0.56999999999970896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54871.51</v>
      </c>
      <c r="D1359" s="1">
        <f>'RAS-funkcijski'!E65</f>
        <v>50046.080000000002</v>
      </c>
      <c r="E1359" s="1">
        <v>0</v>
      </c>
      <c r="F1359" s="1">
        <v>0</v>
      </c>
      <c r="G1359" s="2">
        <f t="shared" si="24"/>
        <v>9452.7838699999993</v>
      </c>
      <c r="H1359" s="2">
        <f t="shared" si="27"/>
        <v>0.56999999999970896</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54871.51</v>
      </c>
      <c r="D1435" s="13">
        <f>'RAS-funkcijski'!E141</f>
        <v>50046.080000000002</v>
      </c>
      <c r="E1435" s="13">
        <v>0</v>
      </c>
      <c r="F1435" s="13">
        <v>0</v>
      </c>
      <c r="G1435" s="14">
        <f t="shared" si="24"/>
        <v>21230.022790000003</v>
      </c>
      <c r="H1435" s="14">
        <f t="shared" si="27"/>
        <v>0.56999999999970896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2311.6799999999998</v>
      </c>
      <c r="D1480" s="6"/>
      <c r="E1480" s="6">
        <v>0</v>
      </c>
      <c r="F1480" s="6">
        <v>0</v>
      </c>
      <c r="G1480" s="7">
        <f t="shared" ref="G1480:G1580" si="34">B1480/1000*C1480</f>
        <v>2.31168</v>
      </c>
      <c r="H1480" s="7">
        <f t="shared" ref="H1480:H1580" si="35">ABS(C1480-ROUND(C1480,0))</f>
        <v>0.32000000000016371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50046.079999999994</v>
      </c>
      <c r="D1481" s="1">
        <v>0</v>
      </c>
      <c r="E1481" s="1">
        <v>0</v>
      </c>
      <c r="F1481" s="1">
        <v>0</v>
      </c>
      <c r="G1481" s="2">
        <f t="shared" si="34"/>
        <v>100.09215999999999</v>
      </c>
      <c r="H1481" s="2">
        <f t="shared" si="35"/>
        <v>7.9999999994470272E-2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49656.079999999994</v>
      </c>
      <c r="D1483" s="1">
        <v>0</v>
      </c>
      <c r="E1483" s="1">
        <v>0</v>
      </c>
      <c r="F1483" s="1">
        <v>0</v>
      </c>
      <c r="G1483" s="2">
        <f t="shared" si="34"/>
        <v>198.62431999999998</v>
      </c>
      <c r="H1483" s="2">
        <f t="shared" si="35"/>
        <v>7.9999999994470272E-2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49082.27</v>
      </c>
      <c r="D1485" s="1">
        <v>0</v>
      </c>
      <c r="E1485" s="1">
        <v>0</v>
      </c>
      <c r="F1485" s="1">
        <v>0</v>
      </c>
      <c r="G1485" s="2">
        <f t="shared" si="34"/>
        <v>294.49361999999996</v>
      </c>
      <c r="H1485" s="2">
        <f t="shared" si="35"/>
        <v>0.26999999999679858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573.80999999999995</v>
      </c>
      <c r="D1486" s="1">
        <v>0</v>
      </c>
      <c r="E1486" s="1">
        <v>0</v>
      </c>
      <c r="F1486" s="1">
        <v>0</v>
      </c>
      <c r="G1486" s="2">
        <f t="shared" si="34"/>
        <v>4.0166699999999995</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390</v>
      </c>
      <c r="D1492" s="1">
        <v>0</v>
      </c>
      <c r="E1492" s="1">
        <v>0</v>
      </c>
      <c r="F1492" s="1">
        <v>0</v>
      </c>
      <c r="G1492" s="2">
        <f t="shared" si="34"/>
        <v>5.0699999999999994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49425.490000000005</v>
      </c>
      <c r="D1499" s="1">
        <v>0</v>
      </c>
      <c r="E1499" s="1">
        <v>0</v>
      </c>
      <c r="F1499" s="1">
        <v>0</v>
      </c>
      <c r="G1499" s="2">
        <f t="shared" si="34"/>
        <v>988.50980000000015</v>
      </c>
      <c r="H1499" s="2">
        <f t="shared" si="35"/>
        <v>0.49000000000523869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49035.490000000005</v>
      </c>
      <c r="D1501" s="1">
        <v>0</v>
      </c>
      <c r="E1501" s="1">
        <v>0</v>
      </c>
      <c r="F1501" s="1">
        <v>0</v>
      </c>
      <c r="G1501" s="2">
        <f t="shared" si="34"/>
        <v>1078.78078</v>
      </c>
      <c r="H1501" s="2">
        <f t="shared" si="35"/>
        <v>0.49000000000523869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48460.08</v>
      </c>
      <c r="D1503" s="1">
        <v>0</v>
      </c>
      <c r="E1503" s="1">
        <v>0</v>
      </c>
      <c r="F1503" s="1">
        <v>0</v>
      </c>
      <c r="G1503" s="2">
        <f t="shared" si="34"/>
        <v>1163.0419200000001</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575.41</v>
      </c>
      <c r="D1504" s="1">
        <v>0</v>
      </c>
      <c r="E1504" s="1">
        <v>0</v>
      </c>
      <c r="F1504" s="1">
        <v>0</v>
      </c>
      <c r="G1504" s="2">
        <f t="shared" si="34"/>
        <v>14.385249999999999</v>
      </c>
      <c r="H1504" s="2">
        <f t="shared" si="35"/>
        <v>0.40999999999996817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390</v>
      </c>
      <c r="D1510" s="1">
        <v>0</v>
      </c>
      <c r="E1510" s="1">
        <v>0</v>
      </c>
      <c r="F1510" s="1">
        <v>0</v>
      </c>
      <c r="G1510" s="2">
        <f t="shared" si="34"/>
        <v>12.09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2932.2699999999895</v>
      </c>
      <c r="D1517" s="1">
        <v>0</v>
      </c>
      <c r="E1517" s="1">
        <v>0</v>
      </c>
      <c r="F1517" s="1">
        <v>0</v>
      </c>
      <c r="G1517" s="2">
        <f t="shared" si="34"/>
        <v>111.4262599999996</v>
      </c>
      <c r="H1517" s="2">
        <f t="shared" si="35"/>
        <v>0.26999999998952262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2932.27</v>
      </c>
      <c r="D1576" s="1">
        <v>0</v>
      </c>
      <c r="E1576" s="1">
        <v>0</v>
      </c>
      <c r="F1576" s="1">
        <v>0</v>
      </c>
      <c r="G1576" s="2">
        <f t="shared" si="34"/>
        <v>284.43018999999998</v>
      </c>
      <c r="H1576" s="2">
        <f t="shared" si="35"/>
        <v>0.26999999999998181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2932.27</v>
      </c>
      <c r="D1578" s="1">
        <v>0</v>
      </c>
      <c r="E1578" s="1">
        <v>0</v>
      </c>
      <c r="F1578" s="1">
        <v>0</v>
      </c>
      <c r="G1578" s="2">
        <f t="shared" si="34"/>
        <v>290.29473000000002</v>
      </c>
      <c r="H1578" s="2">
        <f t="shared" si="35"/>
        <v>0.26999999999998181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6" t="s">
        <v>3319</v>
      </c>
      <c r="B1" s="376"/>
      <c r="C1" s="376"/>
    </row>
    <row r="2" spans="1:17" ht="33" customHeight="1" x14ac:dyDescent="0.2">
      <c r="A2" s="377" t="s">
        <v>3320</v>
      </c>
      <c r="B2" s="378"/>
      <c r="C2" s="375"/>
      <c r="D2" s="4"/>
      <c r="E2" s="4"/>
      <c r="F2" s="4"/>
      <c r="G2" s="4"/>
      <c r="H2" s="4"/>
      <c r="I2" s="4"/>
      <c r="J2" s="4"/>
      <c r="K2" s="4"/>
      <c r="L2" s="4"/>
      <c r="M2" s="4"/>
      <c r="N2" s="4"/>
      <c r="O2" s="4"/>
      <c r="P2" s="4"/>
      <c r="Q2" s="4"/>
    </row>
    <row r="3" spans="1:17" ht="18.75" customHeight="1" x14ac:dyDescent="0.2">
      <c r="A3" s="302" t="s">
        <v>3321</v>
      </c>
      <c r="B3" s="379" t="s">
        <v>3322</v>
      </c>
      <c r="C3" s="375"/>
      <c r="D3" s="4"/>
      <c r="E3" s="4"/>
      <c r="F3" s="4"/>
      <c r="G3" s="4"/>
      <c r="H3" s="4"/>
      <c r="I3" s="4"/>
      <c r="J3" s="4"/>
      <c r="K3" s="4"/>
      <c r="L3" s="4"/>
      <c r="M3" s="4"/>
      <c r="N3" s="4"/>
      <c r="O3" s="4"/>
      <c r="P3" s="4"/>
      <c r="Q3" s="4"/>
    </row>
    <row r="4" spans="1:17" ht="37.5" hidden="1" customHeight="1" x14ac:dyDescent="0.2">
      <c r="A4" s="303" t="s">
        <v>3323</v>
      </c>
      <c r="B4" s="374" t="s">
        <v>3324</v>
      </c>
      <c r="C4" s="375"/>
      <c r="D4" s="4"/>
      <c r="E4" s="4"/>
      <c r="F4" s="4"/>
      <c r="G4" s="4"/>
      <c r="H4" s="4"/>
      <c r="I4" s="4"/>
      <c r="J4" s="4"/>
      <c r="K4" s="4"/>
      <c r="L4" s="4"/>
      <c r="M4" s="4"/>
      <c r="N4" s="4"/>
      <c r="O4" s="4"/>
      <c r="P4" s="4"/>
      <c r="Q4" s="4"/>
    </row>
    <row r="5" spans="1:17" ht="48" hidden="1" customHeight="1" x14ac:dyDescent="0.2">
      <c r="A5" s="303" t="s">
        <v>3323</v>
      </c>
      <c r="B5" s="374" t="s">
        <v>3325</v>
      </c>
      <c r="C5" s="375"/>
      <c r="D5" s="4"/>
      <c r="E5" s="4"/>
      <c r="F5" s="4"/>
      <c r="G5" s="4"/>
      <c r="H5" s="4"/>
      <c r="I5" s="4"/>
      <c r="J5" s="4"/>
      <c r="K5" s="4"/>
      <c r="L5" s="4"/>
      <c r="M5" s="4"/>
      <c r="N5" s="4"/>
      <c r="O5" s="4"/>
      <c r="P5" s="4"/>
      <c r="Q5" s="4"/>
    </row>
    <row r="6" spans="1:17" ht="59.25" hidden="1" customHeight="1" x14ac:dyDescent="0.2">
      <c r="A6" s="303" t="s">
        <v>3323</v>
      </c>
      <c r="B6" s="374" t="s">
        <v>3326</v>
      </c>
      <c r="C6" s="375"/>
      <c r="D6" s="4"/>
      <c r="E6" s="4"/>
      <c r="F6" s="4"/>
      <c r="G6" s="4"/>
      <c r="H6" s="4"/>
      <c r="I6" s="4"/>
      <c r="J6" s="4"/>
      <c r="K6" s="4"/>
      <c r="L6" s="4"/>
      <c r="M6" s="4"/>
      <c r="N6" s="4"/>
      <c r="O6" s="4"/>
      <c r="P6" s="4"/>
      <c r="Q6" s="4"/>
    </row>
    <row r="7" spans="1:17" ht="48" hidden="1" customHeight="1" x14ac:dyDescent="0.2">
      <c r="A7" s="303" t="s">
        <v>3327</v>
      </c>
      <c r="B7" s="374" t="s">
        <v>3328</v>
      </c>
      <c r="C7" s="375"/>
      <c r="D7" s="4"/>
      <c r="E7" s="4"/>
      <c r="F7" s="4"/>
      <c r="G7" s="4"/>
      <c r="H7" s="4"/>
      <c r="I7" s="4"/>
      <c r="J7" s="4"/>
      <c r="K7" s="4"/>
      <c r="L7" s="4"/>
      <c r="M7" s="4"/>
      <c r="N7" s="4"/>
      <c r="O7" s="4"/>
      <c r="P7" s="4"/>
      <c r="Q7" s="4"/>
    </row>
    <row r="8" spans="1:17" ht="41.25" hidden="1" customHeight="1" x14ac:dyDescent="0.2">
      <c r="A8" s="303" t="s">
        <v>3329</v>
      </c>
      <c r="B8" s="374" t="s">
        <v>3330</v>
      </c>
      <c r="C8" s="375"/>
      <c r="D8" s="4"/>
      <c r="E8" s="4"/>
      <c r="F8" s="4"/>
      <c r="G8" s="4"/>
      <c r="H8" s="4"/>
      <c r="I8" s="4"/>
      <c r="J8" s="4"/>
      <c r="K8" s="4"/>
      <c r="L8" s="4"/>
      <c r="M8" s="4"/>
      <c r="N8" s="4"/>
      <c r="O8" s="4"/>
      <c r="P8" s="4"/>
      <c r="Q8" s="4"/>
    </row>
    <row r="9" spans="1:17" ht="59.25" hidden="1" customHeight="1" x14ac:dyDescent="0.2">
      <c r="A9" s="303" t="s">
        <v>3331</v>
      </c>
      <c r="B9" s="374" t="s">
        <v>3332</v>
      </c>
      <c r="C9" s="375"/>
      <c r="D9" s="4"/>
      <c r="E9" s="4"/>
      <c r="F9" s="4"/>
      <c r="G9" s="4"/>
      <c r="H9" s="4"/>
      <c r="I9" s="4"/>
      <c r="J9" s="4"/>
      <c r="K9" s="4"/>
      <c r="L9" s="4"/>
      <c r="M9" s="4"/>
      <c r="N9" s="4"/>
      <c r="O9" s="4"/>
      <c r="P9" s="4"/>
      <c r="Q9" s="4"/>
    </row>
    <row r="10" spans="1:17" ht="61.5" hidden="1" customHeight="1" x14ac:dyDescent="0.2">
      <c r="A10" s="303" t="s">
        <v>3331</v>
      </c>
      <c r="B10" s="374" t="s">
        <v>3333</v>
      </c>
      <c r="C10" s="375"/>
      <c r="D10" s="4"/>
      <c r="E10" s="4"/>
      <c r="F10" s="4"/>
      <c r="G10" s="4"/>
      <c r="H10" s="4"/>
      <c r="I10" s="4"/>
      <c r="J10" s="4"/>
      <c r="K10" s="4"/>
      <c r="L10" s="4"/>
      <c r="M10" s="4"/>
      <c r="N10" s="4"/>
      <c r="O10" s="4"/>
      <c r="P10" s="4"/>
      <c r="Q10" s="4"/>
    </row>
    <row r="11" spans="1:17" ht="43.5" hidden="1" customHeight="1" x14ac:dyDescent="0.2">
      <c r="A11" s="303" t="s">
        <v>3331</v>
      </c>
      <c r="B11" s="374" t="s">
        <v>3334</v>
      </c>
      <c r="C11" s="375"/>
      <c r="D11" s="4"/>
      <c r="E11" s="4"/>
      <c r="F11" s="4"/>
      <c r="G11" s="4"/>
      <c r="H11" s="4"/>
      <c r="I11" s="4"/>
      <c r="J11" s="4"/>
      <c r="K11" s="4"/>
      <c r="L11" s="4"/>
      <c r="M11" s="4"/>
      <c r="N11" s="4"/>
      <c r="O11" s="4"/>
      <c r="P11" s="4"/>
      <c r="Q11" s="4"/>
    </row>
    <row r="12" spans="1:17" ht="27.75" hidden="1" customHeight="1" x14ac:dyDescent="0.2">
      <c r="A12" s="303" t="s">
        <v>3335</v>
      </c>
      <c r="B12" s="374" t="s">
        <v>3336</v>
      </c>
      <c r="C12" s="375"/>
      <c r="D12" s="4"/>
      <c r="E12" s="4"/>
      <c r="F12" s="4"/>
      <c r="G12" s="4"/>
      <c r="H12" s="4"/>
      <c r="I12" s="4"/>
      <c r="J12" s="4"/>
      <c r="K12" s="4"/>
      <c r="L12" s="4"/>
      <c r="M12" s="4"/>
      <c r="N12" s="4"/>
      <c r="O12" s="4"/>
      <c r="P12" s="4"/>
      <c r="Q12" s="4"/>
    </row>
    <row r="13" spans="1:17" ht="27.75" hidden="1" customHeight="1" x14ac:dyDescent="0.2">
      <c r="A13" s="303" t="s">
        <v>3337</v>
      </c>
      <c r="B13" s="374" t="s">
        <v>3338</v>
      </c>
      <c r="C13" s="375"/>
      <c r="D13" s="4"/>
      <c r="E13" s="4"/>
      <c r="F13" s="4"/>
      <c r="G13" s="4"/>
      <c r="H13" s="4"/>
      <c r="I13" s="4"/>
      <c r="J13" s="4"/>
      <c r="K13" s="4"/>
      <c r="L13" s="4"/>
      <c r="M13" s="4"/>
      <c r="N13" s="4"/>
      <c r="O13" s="4"/>
      <c r="P13" s="4"/>
      <c r="Q13" s="4"/>
    </row>
    <row r="14" spans="1:17" ht="45.75" hidden="1" customHeight="1" x14ac:dyDescent="0.2">
      <c r="A14" s="303" t="s">
        <v>3339</v>
      </c>
      <c r="B14" s="374" t="s">
        <v>3340</v>
      </c>
      <c r="C14" s="375"/>
      <c r="D14" s="4"/>
      <c r="E14" s="4"/>
      <c r="F14" s="4"/>
      <c r="G14" s="4"/>
      <c r="H14" s="4"/>
      <c r="I14" s="4"/>
      <c r="J14" s="4"/>
      <c r="K14" s="4"/>
      <c r="L14" s="4"/>
      <c r="M14" s="4"/>
      <c r="N14" s="4"/>
      <c r="O14" s="4"/>
      <c r="P14" s="4"/>
      <c r="Q14" s="4"/>
    </row>
    <row r="15" spans="1:17" ht="45.75" hidden="1" customHeight="1" x14ac:dyDescent="0.2">
      <c r="A15" s="303" t="s">
        <v>3341</v>
      </c>
      <c r="B15" s="374" t="s">
        <v>3342</v>
      </c>
      <c r="C15" s="375"/>
      <c r="D15" s="4"/>
      <c r="E15" s="4"/>
      <c r="F15" s="4"/>
      <c r="G15" s="4"/>
      <c r="H15" s="4"/>
      <c r="I15" s="4"/>
      <c r="J15" s="4"/>
      <c r="K15" s="4"/>
      <c r="L15" s="4"/>
      <c r="M15" s="4"/>
      <c r="N15" s="4"/>
      <c r="O15" s="4"/>
      <c r="P15" s="4"/>
      <c r="Q15" s="4"/>
    </row>
    <row r="16" spans="1:17" ht="51" hidden="1" customHeight="1" x14ac:dyDescent="0.2">
      <c r="A16" s="303" t="s">
        <v>3343</v>
      </c>
      <c r="B16" s="374" t="s">
        <v>3344</v>
      </c>
      <c r="C16" s="375"/>
      <c r="D16" s="4"/>
      <c r="E16" s="4"/>
      <c r="F16" s="4"/>
      <c r="G16" s="4"/>
      <c r="H16" s="4"/>
      <c r="I16" s="4"/>
      <c r="J16" s="4"/>
      <c r="K16" s="4"/>
      <c r="L16" s="4"/>
      <c r="M16" s="4"/>
      <c r="N16" s="4"/>
      <c r="O16" s="4"/>
      <c r="P16" s="4"/>
      <c r="Q16" s="4"/>
    </row>
    <row r="17" spans="1:17" ht="27.75" hidden="1" customHeight="1" x14ac:dyDescent="0.2">
      <c r="A17" s="303" t="s">
        <v>3345</v>
      </c>
      <c r="B17" s="374" t="s">
        <v>3346</v>
      </c>
      <c r="C17" s="375"/>
      <c r="D17" s="4"/>
      <c r="E17" s="4"/>
      <c r="F17" s="4"/>
      <c r="G17" s="4"/>
      <c r="H17" s="4"/>
      <c r="I17" s="4"/>
      <c r="J17" s="4"/>
      <c r="K17" s="4"/>
      <c r="L17" s="4"/>
      <c r="M17" s="4"/>
      <c r="N17" s="4"/>
      <c r="O17" s="4"/>
      <c r="P17" s="4"/>
      <c r="Q17" s="4"/>
    </row>
    <row r="18" spans="1:17" ht="27.75" hidden="1" customHeight="1" x14ac:dyDescent="0.2">
      <c r="A18" s="303" t="s">
        <v>3347</v>
      </c>
      <c r="B18" s="374" t="s">
        <v>3348</v>
      </c>
      <c r="C18" s="375"/>
      <c r="D18" s="4"/>
      <c r="E18" s="4"/>
      <c r="F18" s="4"/>
      <c r="G18" s="4"/>
      <c r="H18" s="4"/>
      <c r="I18" s="4"/>
      <c r="J18" s="4"/>
      <c r="K18" s="4"/>
      <c r="L18" s="4"/>
      <c r="M18" s="4"/>
      <c r="N18" s="4"/>
      <c r="O18" s="4"/>
      <c r="P18" s="4"/>
      <c r="Q18" s="4"/>
    </row>
    <row r="19" spans="1:17" ht="45" hidden="1" customHeight="1" x14ac:dyDescent="0.2">
      <c r="A19" s="303" t="s">
        <v>3347</v>
      </c>
      <c r="B19" s="374" t="s">
        <v>3349</v>
      </c>
      <c r="C19" s="375"/>
      <c r="D19" s="4"/>
      <c r="E19" s="4"/>
      <c r="F19" s="4"/>
      <c r="G19" s="4"/>
      <c r="H19" s="4"/>
      <c r="I19" s="4"/>
      <c r="J19" s="4"/>
      <c r="K19" s="4"/>
      <c r="L19" s="4"/>
      <c r="M19" s="4"/>
      <c r="N19" s="4"/>
      <c r="O19" s="4"/>
      <c r="P19" s="4"/>
      <c r="Q19" s="4"/>
    </row>
    <row r="20" spans="1:17" ht="45" hidden="1" customHeight="1" x14ac:dyDescent="0.2">
      <c r="A20" s="303" t="s">
        <v>3350</v>
      </c>
      <c r="B20" s="374" t="s">
        <v>3351</v>
      </c>
      <c r="C20" s="375"/>
      <c r="D20" s="4"/>
      <c r="E20" s="4"/>
      <c r="F20" s="4"/>
      <c r="G20" s="4"/>
      <c r="H20" s="4"/>
      <c r="I20" s="4"/>
      <c r="J20" s="4"/>
      <c r="K20" s="4"/>
      <c r="L20" s="4"/>
      <c r="M20" s="4"/>
      <c r="N20" s="4"/>
      <c r="O20" s="4"/>
      <c r="P20" s="4"/>
      <c r="Q20" s="4"/>
    </row>
    <row r="21" spans="1:17" ht="30" hidden="1" customHeight="1" x14ac:dyDescent="0.2">
      <c r="A21" s="303" t="s">
        <v>3352</v>
      </c>
      <c r="B21" s="374" t="s">
        <v>3353</v>
      </c>
      <c r="C21" s="375"/>
      <c r="D21" s="4"/>
      <c r="E21" s="4"/>
      <c r="F21" s="4"/>
      <c r="G21" s="4"/>
      <c r="H21" s="4"/>
      <c r="I21" s="4"/>
      <c r="J21" s="4"/>
      <c r="K21" s="4"/>
      <c r="L21" s="4"/>
      <c r="M21" s="4"/>
      <c r="N21" s="4"/>
      <c r="O21" s="4"/>
      <c r="P21" s="4"/>
      <c r="Q21" s="4"/>
    </row>
    <row r="22" spans="1:17" ht="30" hidden="1" customHeight="1" x14ac:dyDescent="0.2">
      <c r="A22" s="303" t="s">
        <v>3354</v>
      </c>
      <c r="B22" s="374" t="s">
        <v>3355</v>
      </c>
      <c r="C22" s="375"/>
      <c r="D22" s="4"/>
      <c r="E22" s="4"/>
      <c r="F22" s="4"/>
      <c r="G22" s="4"/>
      <c r="H22" s="4"/>
      <c r="I22" s="4"/>
      <c r="J22" s="4"/>
      <c r="K22" s="4"/>
      <c r="L22" s="4"/>
      <c r="M22" s="4"/>
      <c r="N22" s="4"/>
      <c r="O22" s="4"/>
      <c r="P22" s="4"/>
      <c r="Q22" s="4"/>
    </row>
    <row r="23" spans="1:17" ht="30" hidden="1" customHeight="1" x14ac:dyDescent="0.2">
      <c r="A23" s="303" t="s">
        <v>3356</v>
      </c>
      <c r="B23" s="374" t="s">
        <v>3357</v>
      </c>
      <c r="C23" s="375"/>
      <c r="D23" s="4"/>
      <c r="E23" s="4"/>
      <c r="F23" s="4"/>
      <c r="G23" s="4"/>
      <c r="H23" s="4"/>
      <c r="I23" s="4"/>
      <c r="J23" s="4"/>
      <c r="K23" s="4"/>
      <c r="L23" s="4"/>
      <c r="M23" s="4"/>
      <c r="N23" s="4"/>
      <c r="O23" s="4"/>
      <c r="P23" s="4"/>
      <c r="Q23" s="4"/>
    </row>
    <row r="24" spans="1:17" ht="30" hidden="1" customHeight="1" x14ac:dyDescent="0.2">
      <c r="A24" s="303" t="s">
        <v>3358</v>
      </c>
      <c r="B24" s="374" t="s">
        <v>3359</v>
      </c>
      <c r="C24" s="375"/>
      <c r="D24" s="4"/>
      <c r="E24" s="4"/>
      <c r="F24" s="4"/>
      <c r="G24" s="4"/>
      <c r="H24" s="4"/>
      <c r="I24" s="4"/>
      <c r="J24" s="4"/>
      <c r="K24" s="4"/>
      <c r="L24" s="4"/>
      <c r="M24" s="4"/>
      <c r="N24" s="4"/>
      <c r="O24" s="4"/>
      <c r="P24" s="4"/>
      <c r="Q24" s="4"/>
    </row>
    <row r="25" spans="1:17" ht="30" hidden="1" customHeight="1" x14ac:dyDescent="0.2">
      <c r="A25" s="303" t="s">
        <v>3360</v>
      </c>
      <c r="B25" s="374" t="s">
        <v>3361</v>
      </c>
      <c r="C25" s="375"/>
      <c r="D25" s="4"/>
      <c r="E25" s="4"/>
      <c r="F25" s="4"/>
      <c r="G25" s="4"/>
      <c r="H25" s="4"/>
      <c r="I25" s="4"/>
      <c r="J25" s="4"/>
      <c r="K25" s="4"/>
      <c r="L25" s="4"/>
      <c r="M25" s="4"/>
      <c r="N25" s="4"/>
      <c r="O25" s="4"/>
      <c r="P25" s="4"/>
      <c r="Q25" s="4"/>
    </row>
    <row r="26" spans="1:17" ht="30" hidden="1" customHeight="1" x14ac:dyDescent="0.2">
      <c r="A26" s="303" t="s">
        <v>3362</v>
      </c>
      <c r="B26" s="374" t="s">
        <v>3363</v>
      </c>
      <c r="C26" s="375"/>
      <c r="D26" s="4"/>
      <c r="E26" s="4"/>
      <c r="F26" s="4"/>
      <c r="G26" s="4"/>
      <c r="H26" s="4"/>
      <c r="I26" s="4"/>
      <c r="J26" s="4"/>
      <c r="K26" s="4"/>
      <c r="L26" s="4"/>
      <c r="M26" s="4"/>
      <c r="N26" s="4"/>
      <c r="O26" s="4"/>
      <c r="P26" s="4"/>
      <c r="Q26" s="4"/>
    </row>
    <row r="27" spans="1:17" ht="70.5" hidden="1" customHeight="1" x14ac:dyDescent="0.2">
      <c r="A27" s="303" t="s">
        <v>3364</v>
      </c>
      <c r="B27" s="374" t="s">
        <v>3365</v>
      </c>
      <c r="C27" s="375"/>
      <c r="D27" s="4"/>
      <c r="E27" s="4"/>
      <c r="F27" s="4"/>
      <c r="G27" s="4"/>
      <c r="H27" s="4"/>
      <c r="I27" s="4"/>
      <c r="J27" s="4"/>
      <c r="K27" s="4"/>
      <c r="L27" s="4"/>
      <c r="M27" s="4"/>
      <c r="N27" s="4"/>
      <c r="O27" s="4"/>
      <c r="P27" s="4"/>
      <c r="Q27" s="4"/>
    </row>
    <row r="28" spans="1:17" ht="48" hidden="1" customHeight="1" x14ac:dyDescent="0.2">
      <c r="A28" s="303" t="s">
        <v>3366</v>
      </c>
      <c r="B28" s="374" t="s">
        <v>3367</v>
      </c>
      <c r="C28" s="375"/>
      <c r="D28" s="4"/>
      <c r="E28" s="4"/>
      <c r="F28" s="4"/>
      <c r="G28" s="4"/>
      <c r="H28" s="4"/>
      <c r="I28" s="4"/>
      <c r="J28" s="4"/>
      <c r="K28" s="4"/>
      <c r="L28" s="4"/>
      <c r="M28" s="4"/>
      <c r="N28" s="4"/>
      <c r="O28" s="4"/>
      <c r="P28" s="4"/>
      <c r="Q28" s="4"/>
    </row>
    <row r="29" spans="1:17" ht="100.5" hidden="1" customHeight="1" x14ac:dyDescent="0.2">
      <c r="A29" s="303" t="s">
        <v>3368</v>
      </c>
      <c r="B29" s="374" t="s">
        <v>3369</v>
      </c>
      <c r="C29" s="375"/>
      <c r="D29" s="4"/>
      <c r="E29" s="4"/>
      <c r="F29" s="4"/>
      <c r="G29" s="4"/>
      <c r="H29" s="4"/>
      <c r="I29" s="4"/>
      <c r="J29" s="4"/>
      <c r="K29" s="4"/>
      <c r="L29" s="4"/>
      <c r="M29" s="4"/>
      <c r="N29" s="4"/>
      <c r="O29" s="4"/>
      <c r="P29" s="4"/>
      <c r="Q29" s="4"/>
    </row>
    <row r="30" spans="1:17" ht="45" hidden="1" customHeight="1" x14ac:dyDescent="0.2">
      <c r="A30" s="303" t="s">
        <v>3370</v>
      </c>
      <c r="B30" s="374" t="s">
        <v>3371</v>
      </c>
      <c r="C30" s="375"/>
      <c r="D30" s="4"/>
      <c r="E30" s="4"/>
      <c r="F30" s="4"/>
      <c r="G30" s="4"/>
      <c r="H30" s="4"/>
      <c r="I30" s="4"/>
      <c r="J30" s="4"/>
      <c r="K30" s="4"/>
      <c r="L30" s="4"/>
      <c r="M30" s="4"/>
      <c r="N30" s="4"/>
      <c r="O30" s="4"/>
      <c r="P30" s="4"/>
      <c r="Q30" s="4"/>
    </row>
    <row r="31" spans="1:17" ht="45" hidden="1" customHeight="1" x14ac:dyDescent="0.2">
      <c r="A31" s="303" t="s">
        <v>3372</v>
      </c>
      <c r="B31" s="374" t="s">
        <v>3373</v>
      </c>
      <c r="C31" s="375"/>
      <c r="D31" s="4"/>
      <c r="E31" s="4"/>
      <c r="F31" s="4"/>
      <c r="G31" s="4"/>
      <c r="H31" s="4"/>
      <c r="I31" s="4"/>
      <c r="J31" s="4"/>
      <c r="K31" s="4"/>
      <c r="L31" s="4"/>
      <c r="M31" s="4"/>
      <c r="N31" s="4"/>
      <c r="O31" s="4"/>
      <c r="P31" s="4"/>
      <c r="Q31" s="4"/>
    </row>
    <row r="32" spans="1:17" ht="45" hidden="1" customHeight="1" x14ac:dyDescent="0.2">
      <c r="A32" s="303" t="s">
        <v>3374</v>
      </c>
      <c r="B32" s="374" t="s">
        <v>3375</v>
      </c>
      <c r="C32" s="375"/>
      <c r="D32" s="4"/>
      <c r="E32" s="4"/>
      <c r="F32" s="4"/>
      <c r="G32" s="4"/>
      <c r="H32" s="4"/>
      <c r="I32" s="4"/>
      <c r="J32" s="4"/>
      <c r="K32" s="4"/>
      <c r="L32" s="4"/>
      <c r="M32" s="4"/>
      <c r="N32" s="4"/>
      <c r="O32" s="4"/>
      <c r="P32" s="4"/>
      <c r="Q32" s="4"/>
    </row>
    <row r="33" spans="1:17" ht="72" hidden="1" customHeight="1" x14ac:dyDescent="0.2">
      <c r="A33" s="303" t="s">
        <v>3376</v>
      </c>
      <c r="B33" s="374" t="s">
        <v>3377</v>
      </c>
      <c r="C33" s="375"/>
      <c r="D33" s="4"/>
      <c r="E33" s="4"/>
      <c r="F33" s="4"/>
      <c r="G33" s="4"/>
      <c r="H33" s="4"/>
      <c r="I33" s="4"/>
      <c r="J33" s="4"/>
      <c r="K33" s="4"/>
      <c r="L33" s="4"/>
      <c r="M33" s="4"/>
      <c r="N33" s="4"/>
      <c r="O33" s="4"/>
      <c r="P33" s="4"/>
      <c r="Q33" s="4"/>
    </row>
    <row r="34" spans="1:17" ht="79.5" hidden="1" customHeight="1" x14ac:dyDescent="0.2">
      <c r="A34" s="303" t="s">
        <v>3378</v>
      </c>
      <c r="B34" s="374" t="s">
        <v>3379</v>
      </c>
      <c r="C34" s="375"/>
      <c r="D34" s="4"/>
      <c r="E34" s="4"/>
      <c r="F34" s="4"/>
      <c r="G34" s="4"/>
      <c r="H34" s="4"/>
      <c r="I34" s="4"/>
      <c r="J34" s="4"/>
      <c r="K34" s="4"/>
      <c r="L34" s="4"/>
      <c r="M34" s="4"/>
      <c r="N34" s="4"/>
      <c r="O34" s="4"/>
      <c r="P34" s="4"/>
      <c r="Q34" s="4"/>
    </row>
    <row r="35" spans="1:17" ht="70.5" hidden="1" customHeight="1" x14ac:dyDescent="0.2">
      <c r="A35" s="303" t="s">
        <v>3380</v>
      </c>
      <c r="B35" s="374" t="s">
        <v>3381</v>
      </c>
      <c r="C35" s="375"/>
      <c r="D35" s="4"/>
      <c r="E35" s="4"/>
      <c r="F35" s="4"/>
      <c r="G35" s="4"/>
      <c r="H35" s="4"/>
      <c r="I35" s="4"/>
      <c r="J35" s="4"/>
      <c r="K35" s="4"/>
      <c r="L35" s="4"/>
      <c r="M35" s="4"/>
      <c r="N35" s="4"/>
      <c r="O35" s="4"/>
      <c r="P35" s="4"/>
      <c r="Q35" s="4"/>
    </row>
    <row r="36" spans="1:17" ht="45.75" hidden="1" customHeight="1" x14ac:dyDescent="0.2">
      <c r="A36" s="303" t="s">
        <v>3382</v>
      </c>
      <c r="B36" s="374" t="s">
        <v>3383</v>
      </c>
      <c r="C36" s="375"/>
      <c r="D36" s="4"/>
      <c r="E36" s="4"/>
      <c r="F36" s="4"/>
      <c r="G36" s="4"/>
      <c r="H36" s="4"/>
      <c r="I36" s="4"/>
      <c r="J36" s="4"/>
      <c r="K36" s="4"/>
      <c r="L36" s="4"/>
      <c r="M36" s="4"/>
      <c r="N36" s="4"/>
      <c r="O36" s="4"/>
      <c r="P36" s="4"/>
      <c r="Q36" s="4"/>
    </row>
    <row r="37" spans="1:17" ht="54.75" hidden="1" customHeight="1" x14ac:dyDescent="0.2">
      <c r="A37" s="303" t="s">
        <v>3384</v>
      </c>
      <c r="B37" s="374" t="s">
        <v>3385</v>
      </c>
      <c r="C37" s="375"/>
      <c r="D37" s="4"/>
      <c r="E37" s="4"/>
      <c r="F37" s="4"/>
      <c r="G37" s="4"/>
      <c r="H37" s="4"/>
      <c r="I37" s="4"/>
      <c r="J37" s="4"/>
      <c r="K37" s="4"/>
      <c r="L37" s="4"/>
      <c r="M37" s="4"/>
      <c r="N37" s="4"/>
      <c r="O37" s="4"/>
      <c r="P37" s="4"/>
      <c r="Q37" s="4"/>
    </row>
    <row r="38" spans="1:17" ht="37.5" hidden="1" customHeight="1" x14ac:dyDescent="0.2">
      <c r="A38" s="303" t="s">
        <v>3386</v>
      </c>
      <c r="B38" s="374" t="s">
        <v>3387</v>
      </c>
      <c r="C38" s="375"/>
      <c r="D38" s="4"/>
      <c r="E38" s="4"/>
      <c r="F38" s="4"/>
      <c r="G38" s="4"/>
      <c r="H38" s="4"/>
      <c r="I38" s="4"/>
      <c r="J38" s="4"/>
      <c r="K38" s="4"/>
      <c r="L38" s="4"/>
      <c r="M38" s="4"/>
      <c r="N38" s="4"/>
      <c r="O38" s="4"/>
      <c r="P38" s="4"/>
      <c r="Q38" s="4"/>
    </row>
    <row r="39" spans="1:17" ht="61.5" hidden="1" customHeight="1" x14ac:dyDescent="0.2">
      <c r="A39" s="303" t="s">
        <v>3388</v>
      </c>
      <c r="B39" s="374" t="s">
        <v>3389</v>
      </c>
      <c r="C39" s="375"/>
      <c r="D39" s="4"/>
      <c r="E39" s="4"/>
      <c r="F39" s="4"/>
      <c r="G39" s="4"/>
      <c r="H39" s="4"/>
      <c r="I39" s="4"/>
      <c r="J39" s="4"/>
      <c r="K39" s="4"/>
      <c r="L39" s="4"/>
      <c r="M39" s="4"/>
      <c r="N39" s="4"/>
      <c r="O39" s="4"/>
      <c r="P39" s="4"/>
      <c r="Q39" s="4"/>
    </row>
    <row r="40" spans="1:17" ht="53.25" hidden="1" customHeight="1" x14ac:dyDescent="0.2">
      <c r="A40" s="303" t="s">
        <v>3390</v>
      </c>
      <c r="B40" s="374" t="s">
        <v>3391</v>
      </c>
      <c r="C40" s="375"/>
      <c r="D40" s="4"/>
      <c r="E40" s="4"/>
      <c r="F40" s="4"/>
      <c r="G40" s="4"/>
      <c r="H40" s="4"/>
      <c r="I40" s="4"/>
      <c r="J40" s="4"/>
      <c r="K40" s="4"/>
      <c r="L40" s="4"/>
      <c r="M40" s="4"/>
      <c r="N40" s="4"/>
      <c r="O40" s="4"/>
      <c r="P40" s="4"/>
      <c r="Q40" s="4"/>
    </row>
    <row r="41" spans="1:17" ht="73.5" hidden="1" customHeight="1" x14ac:dyDescent="0.2">
      <c r="A41" s="303" t="s">
        <v>3392</v>
      </c>
      <c r="B41" s="374" t="s">
        <v>3393</v>
      </c>
      <c r="C41" s="375"/>
      <c r="D41" s="4"/>
      <c r="E41" s="4"/>
      <c r="F41" s="4"/>
      <c r="G41" s="4"/>
      <c r="H41" s="4"/>
      <c r="I41" s="4"/>
      <c r="J41" s="4"/>
      <c r="K41" s="4"/>
      <c r="L41" s="4"/>
      <c r="M41" s="4"/>
      <c r="N41" s="4"/>
      <c r="O41" s="4"/>
      <c r="P41" s="4"/>
      <c r="Q41" s="4"/>
    </row>
    <row r="42" spans="1:17" ht="57.75" hidden="1" customHeight="1" x14ac:dyDescent="0.2">
      <c r="A42" s="303" t="s">
        <v>3394</v>
      </c>
      <c r="B42" s="374" t="s">
        <v>3395</v>
      </c>
      <c r="C42" s="375"/>
      <c r="D42" s="4"/>
      <c r="E42" s="4"/>
      <c r="F42" s="4"/>
      <c r="G42" s="4"/>
      <c r="H42" s="4"/>
      <c r="I42" s="4"/>
      <c r="J42" s="4"/>
      <c r="K42" s="4"/>
      <c r="L42" s="4"/>
      <c r="M42" s="4"/>
      <c r="N42" s="4"/>
      <c r="O42" s="4"/>
      <c r="P42" s="4"/>
      <c r="Q42" s="4"/>
    </row>
    <row r="43" spans="1:17" ht="84" hidden="1" customHeight="1" x14ac:dyDescent="0.2">
      <c r="A43" s="303" t="s">
        <v>3396</v>
      </c>
      <c r="B43" s="374" t="s">
        <v>3397</v>
      </c>
      <c r="C43" s="375"/>
      <c r="D43" s="4"/>
      <c r="E43" s="4"/>
      <c r="F43" s="4"/>
      <c r="G43" s="4"/>
      <c r="H43" s="4"/>
      <c r="I43" s="4"/>
      <c r="J43" s="4"/>
      <c r="K43" s="4"/>
      <c r="L43" s="4"/>
      <c r="M43" s="4"/>
      <c r="N43" s="4"/>
      <c r="O43" s="4"/>
      <c r="P43" s="4"/>
      <c r="Q43" s="4"/>
    </row>
    <row r="44" spans="1:17" ht="48" hidden="1" customHeight="1" x14ac:dyDescent="0.2">
      <c r="A44" s="303" t="s">
        <v>3398</v>
      </c>
      <c r="B44" s="374" t="s">
        <v>3399</v>
      </c>
      <c r="C44" s="375"/>
      <c r="D44" s="4"/>
      <c r="E44" s="4"/>
      <c r="F44" s="4"/>
      <c r="G44" s="4"/>
      <c r="H44" s="4"/>
      <c r="I44" s="4"/>
      <c r="J44" s="4"/>
      <c r="K44" s="4"/>
      <c r="L44" s="4"/>
      <c r="M44" s="4"/>
      <c r="N44" s="4"/>
      <c r="O44" s="4"/>
      <c r="P44" s="4"/>
      <c r="Q44" s="4"/>
    </row>
    <row r="45" spans="1:17" ht="57" hidden="1" customHeight="1" x14ac:dyDescent="0.2">
      <c r="A45" s="303" t="s">
        <v>3400</v>
      </c>
      <c r="B45" s="374" t="s">
        <v>3401</v>
      </c>
      <c r="C45" s="375"/>
      <c r="D45" s="4"/>
      <c r="E45" s="4"/>
      <c r="F45" s="4"/>
      <c r="G45" s="4"/>
      <c r="H45" s="4"/>
      <c r="I45" s="4"/>
      <c r="J45" s="4"/>
      <c r="K45" s="4"/>
      <c r="L45" s="4"/>
      <c r="M45" s="4"/>
      <c r="N45" s="4"/>
      <c r="O45" s="4"/>
      <c r="P45" s="4"/>
      <c r="Q45" s="4"/>
    </row>
    <row r="46" spans="1:17" ht="73.5" hidden="1" customHeight="1" x14ac:dyDescent="0.2">
      <c r="A46" s="303" t="s">
        <v>3402</v>
      </c>
      <c r="B46" s="383" t="s">
        <v>3403</v>
      </c>
      <c r="C46" s="375"/>
      <c r="D46" s="41"/>
      <c r="E46" s="4"/>
      <c r="F46" s="4"/>
      <c r="G46" s="4"/>
      <c r="H46" s="4"/>
      <c r="I46" s="4"/>
      <c r="J46" s="4"/>
      <c r="K46" s="4"/>
      <c r="L46" s="4"/>
      <c r="M46" s="4"/>
      <c r="N46" s="4"/>
      <c r="O46" s="4"/>
      <c r="P46" s="4"/>
      <c r="Q46" s="4"/>
    </row>
    <row r="47" spans="1:17" ht="66" hidden="1" customHeight="1" x14ac:dyDescent="0.2">
      <c r="A47" s="46" t="s">
        <v>3404</v>
      </c>
      <c r="B47" s="384" t="s">
        <v>3405</v>
      </c>
      <c r="C47" s="384"/>
      <c r="D47" s="4"/>
      <c r="E47" s="4"/>
      <c r="F47" s="4"/>
      <c r="G47" s="4"/>
      <c r="H47" s="4"/>
      <c r="I47" s="4"/>
      <c r="J47" s="4"/>
      <c r="K47" s="4"/>
      <c r="L47" s="4"/>
      <c r="M47" s="4"/>
      <c r="N47" s="4"/>
      <c r="O47" s="4"/>
      <c r="P47" s="4"/>
      <c r="Q47" s="4"/>
    </row>
    <row r="48" spans="1:17" ht="123.75" customHeight="1" x14ac:dyDescent="0.2">
      <c r="A48" s="265" t="s">
        <v>3406</v>
      </c>
      <c r="B48" s="382" t="s">
        <v>3407</v>
      </c>
      <c r="C48" s="381"/>
      <c r="D48" s="4"/>
      <c r="E48" s="4"/>
      <c r="F48" s="4"/>
      <c r="G48" s="4"/>
      <c r="H48" s="4"/>
      <c r="I48" s="4"/>
      <c r="J48" s="4"/>
      <c r="K48" s="4"/>
      <c r="L48" s="4"/>
      <c r="M48" s="4"/>
      <c r="N48" s="4"/>
      <c r="O48" s="4"/>
      <c r="P48" s="4"/>
      <c r="Q48" s="4"/>
    </row>
    <row r="49" spans="1:17" ht="34.5" customHeight="1" x14ac:dyDescent="0.2">
      <c r="A49" s="265" t="s">
        <v>3408</v>
      </c>
      <c r="B49" s="380" t="s">
        <v>3409</v>
      </c>
      <c r="C49" s="381"/>
      <c r="D49" s="4"/>
      <c r="E49" s="4"/>
      <c r="F49" s="4"/>
      <c r="G49" s="4"/>
      <c r="H49" s="4"/>
      <c r="I49" s="4"/>
      <c r="J49" s="4"/>
      <c r="K49" s="4"/>
      <c r="L49" s="4"/>
      <c r="M49" s="4"/>
      <c r="N49" s="4"/>
      <c r="O49" s="4"/>
      <c r="P49" s="4"/>
      <c r="Q49" s="4"/>
    </row>
    <row r="50" spans="1:17" ht="34.5" customHeight="1" x14ac:dyDescent="0.2">
      <c r="A50" s="265" t="s">
        <v>3410</v>
      </c>
      <c r="B50" s="380" t="s">
        <v>3411</v>
      </c>
      <c r="C50" s="381"/>
      <c r="D50" s="4"/>
      <c r="E50" s="4"/>
      <c r="F50" s="4"/>
      <c r="G50" s="4"/>
      <c r="H50" s="4"/>
      <c r="I50" s="4"/>
      <c r="J50" s="4"/>
      <c r="K50" s="4"/>
      <c r="L50" s="4"/>
      <c r="M50" s="4"/>
      <c r="N50" s="4"/>
      <c r="O50" s="4"/>
      <c r="P50" s="4"/>
      <c r="Q50" s="4"/>
    </row>
    <row r="51" spans="1:17" ht="31.5" customHeight="1" x14ac:dyDescent="0.2">
      <c r="A51" s="304" t="s">
        <v>3412</v>
      </c>
      <c r="B51" s="374" t="s">
        <v>3413</v>
      </c>
      <c r="C51" s="375"/>
      <c r="D51" s="4"/>
      <c r="E51" s="4"/>
      <c r="F51" s="4"/>
      <c r="G51" s="4"/>
      <c r="H51" s="4"/>
      <c r="I51" s="4"/>
      <c r="J51" s="4"/>
      <c r="K51" s="4"/>
      <c r="L51" s="4"/>
      <c r="M51" s="4"/>
      <c r="N51" s="4"/>
      <c r="O51" s="4"/>
      <c r="P51" s="4"/>
      <c r="Q51" s="4"/>
    </row>
    <row r="52" spans="1:17" ht="31.5" customHeight="1" x14ac:dyDescent="0.2">
      <c r="A52" s="304" t="s">
        <v>3414</v>
      </c>
      <c r="B52" s="374" t="s">
        <v>3415</v>
      </c>
      <c r="C52" s="375"/>
      <c r="D52" s="4"/>
      <c r="E52" s="4"/>
      <c r="F52" s="4"/>
      <c r="G52" s="4"/>
      <c r="H52" s="4"/>
      <c r="I52" s="4"/>
      <c r="J52" s="4"/>
      <c r="K52" s="4"/>
      <c r="L52" s="4"/>
      <c r="M52" s="4"/>
      <c r="N52" s="4"/>
      <c r="O52" s="4"/>
      <c r="P52" s="4"/>
      <c r="Q52" s="4"/>
    </row>
    <row r="53" spans="1:17" ht="31.5" customHeight="1" x14ac:dyDescent="0.2">
      <c r="A53" s="304" t="s">
        <v>3416</v>
      </c>
      <c r="B53" s="372" t="s">
        <v>3417</v>
      </c>
      <c r="C53" s="373"/>
      <c r="D53" s="4"/>
      <c r="E53" s="4"/>
      <c r="F53" s="4"/>
      <c r="G53" s="4"/>
      <c r="H53" s="4"/>
      <c r="I53" s="4"/>
      <c r="J53" s="4"/>
      <c r="K53" s="4"/>
      <c r="L53" s="4"/>
      <c r="M53" s="4"/>
      <c r="N53" s="4"/>
      <c r="O53" s="4"/>
      <c r="P53" s="4"/>
      <c r="Q53" s="4"/>
    </row>
    <row r="54" spans="1:17" ht="31.5" customHeight="1" x14ac:dyDescent="0.2">
      <c r="A54" s="304" t="s">
        <v>3418</v>
      </c>
      <c r="B54" s="372" t="s">
        <v>3419</v>
      </c>
      <c r="C54" s="373"/>
      <c r="D54" s="4"/>
      <c r="E54" s="4"/>
      <c r="F54" s="4"/>
      <c r="G54" s="4"/>
      <c r="H54" s="4"/>
      <c r="I54" s="4"/>
      <c r="J54" s="4"/>
      <c r="K54" s="4"/>
      <c r="L54" s="4"/>
      <c r="M54" s="4"/>
      <c r="N54" s="4"/>
      <c r="O54" s="4"/>
      <c r="P54" s="4"/>
      <c r="Q54" s="4"/>
    </row>
    <row r="55" spans="1:17" ht="54.6" customHeight="1" x14ac:dyDescent="0.2">
      <c r="A55" s="304" t="s">
        <v>3420</v>
      </c>
      <c r="B55" s="372" t="s">
        <v>3421</v>
      </c>
      <c r="C55" s="373"/>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6" customWidth="1"/>
    <col min="2" max="7" width="14.42578125" customWidth="1"/>
  </cols>
  <sheetData>
    <row r="1" spans="1:1" ht="37.5" customHeight="1" x14ac:dyDescent="0.2">
      <c r="A1" s="273" t="s">
        <v>12</v>
      </c>
    </row>
    <row r="2" spans="1:1" ht="12.75" customHeight="1" x14ac:dyDescent="0.2">
      <c r="A2" s="267"/>
    </row>
    <row r="3" spans="1:1" ht="22.5" x14ac:dyDescent="0.2">
      <c r="A3" s="268" t="s">
        <v>13</v>
      </c>
    </row>
    <row r="4" spans="1:1" ht="39" customHeight="1" x14ac:dyDescent="0.2">
      <c r="A4" s="268" t="s">
        <v>14</v>
      </c>
    </row>
    <row r="5" spans="1:1" ht="51.75" customHeight="1" x14ac:dyDescent="0.2">
      <c r="A5" s="268" t="s">
        <v>15</v>
      </c>
    </row>
    <row r="6" spans="1:1" ht="27" customHeight="1" x14ac:dyDescent="0.2">
      <c r="A6" s="269" t="s">
        <v>16</v>
      </c>
    </row>
    <row r="7" spans="1:1" ht="56.25" x14ac:dyDescent="0.2">
      <c r="A7" s="270" t="s">
        <v>17</v>
      </c>
    </row>
    <row r="8" spans="1:1" ht="78.75" x14ac:dyDescent="0.2">
      <c r="A8" s="271" t="s">
        <v>18</v>
      </c>
    </row>
    <row r="9" spans="1:1" ht="22.5" x14ac:dyDescent="0.2">
      <c r="A9" s="268" t="s">
        <v>19</v>
      </c>
    </row>
    <row r="10" spans="1:1" ht="56.25" x14ac:dyDescent="0.2">
      <c r="A10" s="268" t="s">
        <v>20</v>
      </c>
    </row>
    <row r="11" spans="1:1" ht="42.75" customHeight="1" x14ac:dyDescent="0.2">
      <c r="A11" s="272"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2" t="s">
        <v>22</v>
      </c>
      <c r="B2" s="313"/>
      <c r="C2" s="313"/>
      <c r="D2" s="313"/>
      <c r="E2" s="313"/>
      <c r="F2" s="313"/>
      <c r="G2" s="313"/>
      <c r="H2" s="313"/>
      <c r="I2" s="31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6" t="s">
        <v>23</v>
      </c>
      <c r="J3" s="4"/>
      <c r="K3" s="4"/>
      <c r="L3" s="4"/>
      <c r="M3" s="4"/>
      <c r="N3" s="4"/>
      <c r="O3" s="4"/>
      <c r="P3" s="4"/>
      <c r="Q3" s="4"/>
      <c r="R3" s="4"/>
      <c r="S3" s="4"/>
      <c r="T3" s="4"/>
      <c r="U3" s="4"/>
      <c r="V3" s="4"/>
      <c r="W3" s="4"/>
      <c r="X3" s="4"/>
    </row>
    <row r="4" spans="1:24" ht="32.25" customHeight="1" x14ac:dyDescent="0.35">
      <c r="A4" s="314" t="s">
        <v>24</v>
      </c>
      <c r="B4" s="315"/>
      <c r="C4" s="315"/>
      <c r="D4" s="315"/>
      <c r="E4" s="315"/>
      <c r="F4" s="315"/>
      <c r="G4" s="315"/>
      <c r="H4" s="315"/>
      <c r="I4" s="31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2">
        <v>51351</v>
      </c>
      <c r="H6" s="19" t="s">
        <v>26</v>
      </c>
      <c r="I6" s="20" t="s">
        <v>27</v>
      </c>
      <c r="J6" s="4"/>
      <c r="L6" s="4"/>
      <c r="M6" s="4"/>
      <c r="N6" s="4"/>
      <c r="O6" s="4"/>
      <c r="P6" s="4"/>
      <c r="Q6" s="4"/>
      <c r="R6" s="4"/>
      <c r="S6" s="4"/>
      <c r="T6" s="4"/>
      <c r="U6" s="4"/>
      <c r="V6" s="4"/>
      <c r="W6" s="4"/>
      <c r="X6" s="4"/>
    </row>
    <row r="7" spans="1:24" ht="15" customHeight="1" x14ac:dyDescent="0.2">
      <c r="B7" s="21"/>
      <c r="C7" s="22"/>
      <c r="D7" s="23"/>
      <c r="E7" s="316" t="s">
        <v>28</v>
      </c>
      <c r="F7" s="319" t="s">
        <v>29</v>
      </c>
      <c r="G7" s="320"/>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1" t="s">
        <v>31</v>
      </c>
      <c r="E8" s="317"/>
      <c r="F8" s="308" t="s">
        <v>32</v>
      </c>
      <c r="G8" s="30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7"/>
      <c r="F9" s="310" t="s">
        <v>33</v>
      </c>
      <c r="G9" s="311"/>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3" t="s">
        <v>35</v>
      </c>
      <c r="E10" s="317"/>
      <c r="F10" s="308" t="s">
        <v>36</v>
      </c>
      <c r="G10" s="309"/>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18"/>
      <c r="F11" s="321" t="s">
        <v>37</v>
      </c>
      <c r="G11" s="322"/>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7" t="s">
        <v>40</v>
      </c>
      <c r="B15" s="326" t="s">
        <v>41</v>
      </c>
      <c r="C15" s="327"/>
      <c r="D15" s="327"/>
      <c r="E15" s="327"/>
      <c r="F15" s="328"/>
      <c r="G15" s="258" t="s">
        <v>42</v>
      </c>
      <c r="H15" s="258" t="s">
        <v>43</v>
      </c>
      <c r="I15" s="259" t="s">
        <v>44</v>
      </c>
      <c r="J15" s="4"/>
      <c r="K15" s="4"/>
      <c r="L15" s="4"/>
      <c r="M15" s="4"/>
      <c r="N15" s="4"/>
      <c r="O15" s="4"/>
      <c r="P15" s="4"/>
      <c r="Q15" s="4"/>
      <c r="R15" s="4"/>
      <c r="S15" s="4"/>
      <c r="T15" s="4"/>
      <c r="U15" s="4"/>
      <c r="V15" s="4"/>
      <c r="W15" s="4"/>
      <c r="X15" s="4"/>
    </row>
    <row r="16" spans="1:24" ht="12.75" customHeight="1" x14ac:dyDescent="0.2">
      <c r="A16" s="323" t="s">
        <v>29</v>
      </c>
      <c r="B16" s="329" t="str">
        <f>'PR-RAS'!B6</f>
        <v xml:space="preserve">PRIHODI POSLOVANJA (šifre 61+62+63+64+65+66+67+68) </v>
      </c>
      <c r="C16" s="330"/>
      <c r="D16" s="330"/>
      <c r="E16" s="330"/>
      <c r="F16" s="331"/>
      <c r="G16" s="34" t="str">
        <f>'PR-RAS'!C6</f>
        <v>6</v>
      </c>
      <c r="H16" s="170">
        <f>'PR-RAS'!D6</f>
        <v>55769.19</v>
      </c>
      <c r="I16" s="170">
        <f>'PR-RAS'!E6</f>
        <v>51841.89</v>
      </c>
      <c r="J16" s="4"/>
      <c r="K16" s="4"/>
      <c r="L16" s="4"/>
      <c r="M16" s="4"/>
      <c r="N16" s="4"/>
      <c r="O16" s="4"/>
      <c r="P16" s="4"/>
      <c r="Q16" s="4"/>
      <c r="R16" s="4"/>
      <c r="S16" s="4"/>
      <c r="T16" s="4"/>
      <c r="U16" s="4"/>
      <c r="V16" s="4"/>
      <c r="W16" s="4"/>
      <c r="X16" s="4"/>
    </row>
    <row r="17" spans="1:24" ht="12.75" customHeight="1" x14ac:dyDescent="0.2">
      <c r="A17" s="324"/>
      <c r="B17" s="332" t="str">
        <f>'PR-RAS'!B151</f>
        <v xml:space="preserve">RASHODI POSLOVANJA (šifre 31+32+34+35+36+37+38) </v>
      </c>
      <c r="C17" s="333"/>
      <c r="D17" s="333"/>
      <c r="E17" s="333"/>
      <c r="F17" s="334"/>
      <c r="G17" s="35" t="str">
        <f>'PR-RAS'!C151</f>
        <v>3</v>
      </c>
      <c r="H17" s="170">
        <f>'PR-RAS'!D151</f>
        <v>49281.549999999996</v>
      </c>
      <c r="I17" s="170">
        <f>'PR-RAS'!E151</f>
        <v>49656.079999999994</v>
      </c>
      <c r="J17" s="4"/>
      <c r="K17" s="4"/>
      <c r="L17" s="4"/>
      <c r="M17" s="4"/>
      <c r="N17" s="4"/>
      <c r="O17" s="4"/>
      <c r="P17" s="4"/>
      <c r="Q17" s="4"/>
      <c r="R17" s="4"/>
      <c r="S17" s="4"/>
      <c r="T17" s="4"/>
      <c r="U17" s="4"/>
      <c r="V17" s="4"/>
      <c r="W17" s="4"/>
      <c r="X17" s="4"/>
    </row>
    <row r="18" spans="1:24" ht="12.75" customHeight="1" x14ac:dyDescent="0.2">
      <c r="A18" s="324"/>
      <c r="B18" s="332" t="str">
        <f>'PR-RAS'!B645</f>
        <v>Višak prihoda i primitaka raspoloživ u sljedećem razdoblju (šifre X005 + '9221-9222' - Y005 - '9222-9221')</v>
      </c>
      <c r="C18" s="333"/>
      <c r="D18" s="333"/>
      <c r="E18" s="333"/>
      <c r="F18" s="334"/>
      <c r="G18" s="35" t="str">
        <f>'PR-RAS'!C645</f>
        <v>X006</v>
      </c>
      <c r="H18" s="170">
        <f>'PR-RAS'!D645</f>
        <v>0</v>
      </c>
      <c r="I18" s="170">
        <f>'PR-RAS'!E645</f>
        <v>934.30000000000564</v>
      </c>
      <c r="J18" s="4"/>
      <c r="K18" s="4"/>
      <c r="L18" s="4"/>
      <c r="M18" s="4"/>
      <c r="N18" s="4"/>
      <c r="O18" s="4"/>
      <c r="P18" s="4"/>
      <c r="Q18" s="4"/>
      <c r="R18" s="4"/>
      <c r="S18" s="4"/>
      <c r="T18" s="4"/>
      <c r="U18" s="4"/>
      <c r="V18" s="4"/>
      <c r="W18" s="4"/>
      <c r="X18" s="4"/>
    </row>
    <row r="19" spans="1:24" ht="12.75" customHeight="1" x14ac:dyDescent="0.2">
      <c r="A19" s="325"/>
      <c r="B19" s="335" t="str">
        <f>'PR-RAS'!B646</f>
        <v>Manjak prihoda i primitaka za pokriće u sljedećem razdoblju (šifre Y005 + '9222-9221' - X005 - '9221-9222' )</v>
      </c>
      <c r="C19" s="336"/>
      <c r="D19" s="336"/>
      <c r="E19" s="336"/>
      <c r="F19" s="337"/>
      <c r="G19" s="36" t="str">
        <f>'PR-RAS'!C646</f>
        <v>Y006</v>
      </c>
      <c r="H19" s="171">
        <f>'PR-RAS'!D646</f>
        <v>861.50999999999249</v>
      </c>
      <c r="I19" s="171">
        <f>'PR-RAS'!E646</f>
        <v>0</v>
      </c>
      <c r="J19" s="4"/>
      <c r="K19" s="4"/>
      <c r="L19" s="4"/>
      <c r="M19" s="4"/>
      <c r="N19" s="4"/>
      <c r="O19" s="4"/>
      <c r="P19" s="4"/>
      <c r="Q19" s="4"/>
      <c r="R19" s="4"/>
      <c r="S19" s="4"/>
      <c r="T19" s="4"/>
      <c r="U19" s="4"/>
      <c r="V19" s="4"/>
      <c r="W19" s="4"/>
      <c r="X19" s="4"/>
    </row>
    <row r="20" spans="1:24" ht="12.75" customHeight="1" x14ac:dyDescent="0.2">
      <c r="A20" s="323" t="s">
        <v>32</v>
      </c>
      <c r="B20" s="329" t="str">
        <f>BILANCA!B7</f>
        <v>Nefinancijska imovina (šifre 01+02+03+04+05+06)</v>
      </c>
      <c r="C20" s="330"/>
      <c r="D20" s="330"/>
      <c r="E20" s="330"/>
      <c r="F20" s="331"/>
      <c r="G20" s="157" t="str">
        <f>BILANCA!C7</f>
        <v>B002</v>
      </c>
      <c r="H20" s="172">
        <f>BILANCA!D7</f>
        <v>6248.53</v>
      </c>
      <c r="I20" s="173">
        <f>BILANCA!E7</f>
        <v>5034.87</v>
      </c>
      <c r="J20" s="4"/>
      <c r="K20" s="4"/>
      <c r="L20" s="4"/>
      <c r="M20" s="4"/>
      <c r="N20" s="4"/>
      <c r="O20" s="4"/>
      <c r="P20" s="4"/>
      <c r="Q20" s="4"/>
      <c r="R20" s="4"/>
      <c r="S20" s="4"/>
      <c r="T20" s="4"/>
      <c r="U20" s="4"/>
      <c r="V20" s="4"/>
      <c r="W20" s="4"/>
      <c r="X20" s="4"/>
    </row>
    <row r="21" spans="1:24" ht="12.75" customHeight="1" x14ac:dyDescent="0.2">
      <c r="A21" s="324"/>
      <c r="B21" s="332" t="str">
        <f>BILANCA!B68</f>
        <v>Financijska imovina (šifre 11+12+13+14+15+16+17+19)</v>
      </c>
      <c r="C21" s="333"/>
      <c r="D21" s="333"/>
      <c r="E21" s="333"/>
      <c r="F21" s="334"/>
      <c r="G21" s="158" t="str">
        <f>BILANCA!C68</f>
        <v>1</v>
      </c>
      <c r="H21" s="174">
        <f>BILANCA!D68</f>
        <v>5568.89</v>
      </c>
      <c r="I21" s="175">
        <f>BILANCA!E68</f>
        <v>7512.0300000000007</v>
      </c>
      <c r="J21" s="4"/>
      <c r="K21" s="4"/>
      <c r="L21" s="4"/>
      <c r="M21" s="4"/>
      <c r="N21" s="4"/>
      <c r="O21" s="4"/>
      <c r="P21" s="4"/>
      <c r="Q21" s="4"/>
      <c r="R21" s="4"/>
      <c r="S21" s="4"/>
      <c r="T21" s="4"/>
      <c r="U21" s="4"/>
      <c r="V21" s="4"/>
      <c r="W21" s="4"/>
      <c r="X21" s="4"/>
    </row>
    <row r="22" spans="1:24" ht="12.75" customHeight="1" x14ac:dyDescent="0.2">
      <c r="A22" s="324"/>
      <c r="B22" s="332" t="str">
        <f>BILANCA!B176</f>
        <v xml:space="preserve">Obveze (šifre 23+24+25+26+29) </v>
      </c>
      <c r="C22" s="333"/>
      <c r="D22" s="333"/>
      <c r="E22" s="333"/>
      <c r="F22" s="334"/>
      <c r="G22" s="158" t="str">
        <f>BILANCA!C176</f>
        <v>2</v>
      </c>
      <c r="H22" s="174">
        <f>BILANCA!D176</f>
        <v>3182.67</v>
      </c>
      <c r="I22" s="175">
        <f>BILANCA!E176</f>
        <v>3197.71</v>
      </c>
      <c r="J22" s="4"/>
      <c r="K22" s="4"/>
      <c r="L22" s="4"/>
      <c r="M22" s="4"/>
      <c r="N22" s="4"/>
      <c r="O22" s="4"/>
      <c r="P22" s="4"/>
      <c r="Q22" s="4"/>
      <c r="R22" s="4"/>
      <c r="S22" s="4"/>
      <c r="T22" s="4"/>
      <c r="U22" s="4"/>
      <c r="V22" s="4"/>
      <c r="W22" s="4"/>
      <c r="X22" s="4"/>
    </row>
    <row r="23" spans="1:24" ht="12.75" customHeight="1" x14ac:dyDescent="0.2">
      <c r="A23" s="325"/>
      <c r="B23" s="335" t="str">
        <f>BILANCA!B237</f>
        <v>Vlastiti izvori (šifre 91 + 922 - 93 + 96 do 98)</v>
      </c>
      <c r="C23" s="336"/>
      <c r="D23" s="336"/>
      <c r="E23" s="336"/>
      <c r="F23" s="337"/>
      <c r="G23" s="159" t="str">
        <f>BILANCA!C237</f>
        <v>9</v>
      </c>
      <c r="H23" s="176">
        <f>BILANCA!D237</f>
        <v>8634.75</v>
      </c>
      <c r="I23" s="177">
        <f>BILANCA!E237</f>
        <v>9349.19</v>
      </c>
      <c r="J23" s="4"/>
      <c r="K23" s="4"/>
      <c r="L23" s="4"/>
      <c r="M23" s="4"/>
      <c r="N23" s="4"/>
      <c r="O23" s="4"/>
      <c r="P23" s="4"/>
      <c r="Q23" s="4"/>
      <c r="R23" s="4"/>
      <c r="S23" s="4"/>
      <c r="T23" s="4"/>
      <c r="U23" s="4"/>
      <c r="V23" s="4"/>
      <c r="W23" s="4"/>
      <c r="X23" s="4"/>
    </row>
    <row r="24" spans="1:24" ht="12.75" customHeight="1" x14ac:dyDescent="0.2">
      <c r="A24" s="323" t="s">
        <v>45</v>
      </c>
      <c r="B24" s="329" t="str">
        <f>'RAS-funkcijski'!B5</f>
        <v>Opće javne usluge (šifre 011+012+013+014 do 018)</v>
      </c>
      <c r="C24" s="330"/>
      <c r="D24" s="330"/>
      <c r="E24" s="330"/>
      <c r="F24" s="33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32" t="str">
        <f>'RAS-funkcijski'!B35</f>
        <v>Ekonomski poslovi (šifre 041+042+043+044+045+046+047+048+049)</v>
      </c>
      <c r="C25" s="333"/>
      <c r="D25" s="333"/>
      <c r="E25" s="333"/>
      <c r="F25" s="334"/>
      <c r="G25" s="158" t="str">
        <f>'RAS-funkcijski'!C35</f>
        <v>04</v>
      </c>
      <c r="H25" s="174">
        <f>'RAS-funkcijski'!D35</f>
        <v>54871.51</v>
      </c>
      <c r="I25" s="175">
        <f>'RAS-funkcijski'!E35</f>
        <v>50046.080000000002</v>
      </c>
      <c r="J25" s="4"/>
      <c r="K25" s="4"/>
      <c r="L25" s="4"/>
      <c r="M25" s="4"/>
      <c r="N25" s="4"/>
      <c r="O25" s="4"/>
      <c r="P25" s="4"/>
      <c r="Q25" s="4"/>
      <c r="R25" s="4"/>
      <c r="S25" s="4"/>
      <c r="T25" s="4"/>
      <c r="U25" s="4"/>
      <c r="V25" s="4"/>
      <c r="W25" s="4"/>
      <c r="X25" s="4"/>
    </row>
    <row r="26" spans="1:24" ht="12.75" customHeight="1" x14ac:dyDescent="0.2">
      <c r="A26" s="324"/>
      <c r="B26" s="332" t="str">
        <f>'RAS-funkcijski'!B88</f>
        <v>Rashodi vezani za stanovanje i kom. pogodnosti koji nisu drugdje svrstani</v>
      </c>
      <c r="C26" s="333"/>
      <c r="D26" s="333"/>
      <c r="E26" s="333"/>
      <c r="F26" s="33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32" t="str">
        <f>'RAS-funkcijski'!B114</f>
        <v>Obrazovanje (šifre 091+092+093+094+095+096+097+098)</v>
      </c>
      <c r="C27" s="333"/>
      <c r="D27" s="333"/>
      <c r="E27" s="333"/>
      <c r="F27" s="33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35" t="str">
        <f>'RAS-funkcijski'!B141</f>
        <v>Kontrolni zbroj (šifre 01+02+03+04+05+06+07+08+09+10)</v>
      </c>
      <c r="C28" s="336"/>
      <c r="D28" s="336"/>
      <c r="E28" s="336"/>
      <c r="F28" s="337"/>
      <c r="G28" s="159" t="str">
        <f>'RAS-funkcijski'!C141</f>
        <v>R1</v>
      </c>
      <c r="H28" s="178">
        <f>'RAS-funkcijski'!D141</f>
        <v>54871.51</v>
      </c>
      <c r="I28" s="179">
        <f>'RAS-funkcijski'!E141</f>
        <v>50046.080000000002</v>
      </c>
      <c r="J28" s="4"/>
      <c r="K28" s="4"/>
      <c r="L28" s="4"/>
      <c r="M28" s="4"/>
      <c r="N28" s="4"/>
      <c r="O28" s="4"/>
      <c r="P28" s="4"/>
      <c r="Q28" s="4"/>
      <c r="R28" s="4"/>
      <c r="S28" s="4"/>
      <c r="T28" s="4"/>
      <c r="U28" s="4"/>
      <c r="V28" s="4"/>
      <c r="W28" s="4"/>
      <c r="X28" s="4"/>
    </row>
    <row r="29" spans="1:24" ht="12.75" customHeight="1" x14ac:dyDescent="0.2">
      <c r="A29" s="323" t="s">
        <v>36</v>
      </c>
      <c r="B29" s="339" t="str">
        <f>'P-VRIO'!B5</f>
        <v>Promjene u vrijednosti i obujmu imovine (šifre 91511+91512)</v>
      </c>
      <c r="C29" s="330"/>
      <c r="D29" s="330"/>
      <c r="E29" s="330"/>
      <c r="F29" s="33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40" t="str">
        <f>'P-VRIO'!B22</f>
        <v>Promjene u obujmu imovine (šifre P016+P023)</v>
      </c>
      <c r="C30" s="333"/>
      <c r="D30" s="333"/>
      <c r="E30" s="333"/>
      <c r="F30" s="33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40" t="str">
        <f>'P-VRIO'!B38</f>
        <v>Promjene u vrijednosti (revalorizacija) i obujmu obveza (šifre 91521+91522)</v>
      </c>
      <c r="C31" s="333"/>
      <c r="D31" s="333"/>
      <c r="E31" s="333"/>
      <c r="F31" s="33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41" t="str">
        <f>'P-VRIO'!B44</f>
        <v>Promjene u obujmu obveza (šifre P035 do P038)</v>
      </c>
      <c r="C32" s="336"/>
      <c r="D32" s="336"/>
      <c r="E32" s="336"/>
      <c r="F32" s="33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29" t="str">
        <f>OBVEZE!B5</f>
        <v>Stanje obveza 1. siječnja (=stanju obveza iz Izvještaja o obvezama na 31. prosinca prethodne godine)</v>
      </c>
      <c r="C33" s="330"/>
      <c r="D33" s="330"/>
      <c r="E33" s="330"/>
      <c r="F33" s="331"/>
      <c r="G33" s="157" t="str">
        <f>OBVEZE!C5</f>
        <v>V001</v>
      </c>
      <c r="H33" s="180" t="s">
        <v>46</v>
      </c>
      <c r="I33" s="181">
        <f>OBVEZE!D5</f>
        <v>2311.6799999999998</v>
      </c>
      <c r="J33" s="4"/>
      <c r="K33" s="4"/>
      <c r="L33" s="4"/>
      <c r="M33" s="4"/>
      <c r="N33" s="4"/>
      <c r="O33" s="4"/>
      <c r="P33" s="4"/>
      <c r="Q33" s="4"/>
      <c r="R33" s="4"/>
      <c r="S33" s="4"/>
      <c r="T33" s="4"/>
      <c r="U33" s="4"/>
      <c r="V33" s="4"/>
      <c r="W33" s="4"/>
      <c r="X33" s="4"/>
    </row>
    <row r="34" spans="1:24" ht="12.75" customHeight="1" x14ac:dyDescent="0.2">
      <c r="A34" s="324"/>
      <c r="B34" s="332" t="str">
        <f>OBVEZE!B42</f>
        <v>Stanje obveza na kraju izvještajnog razdoblja (šifre V001+V002-V004) i (šifre V007+V009)</v>
      </c>
      <c r="C34" s="333"/>
      <c r="D34" s="333"/>
      <c r="E34" s="333"/>
      <c r="F34" s="334"/>
      <c r="G34" s="158" t="str">
        <f>OBVEZE!C42</f>
        <v>V006</v>
      </c>
      <c r="H34" s="174" t="s">
        <v>46</v>
      </c>
      <c r="I34" s="175">
        <f>OBVEZE!D42</f>
        <v>2932.2699999999895</v>
      </c>
      <c r="J34" s="4"/>
      <c r="K34" s="4"/>
      <c r="L34" s="4"/>
      <c r="M34" s="4"/>
      <c r="N34" s="4"/>
      <c r="O34" s="4"/>
      <c r="P34" s="4"/>
      <c r="Q34" s="4"/>
      <c r="R34" s="4"/>
      <c r="S34" s="4"/>
      <c r="T34" s="4"/>
      <c r="U34" s="4"/>
      <c r="V34" s="4"/>
      <c r="W34" s="4"/>
      <c r="X34" s="4"/>
    </row>
    <row r="35" spans="1:24" ht="12.75" customHeight="1" x14ac:dyDescent="0.2">
      <c r="A35" s="324"/>
      <c r="B35" s="332" t="str">
        <f>OBVEZE!B43</f>
        <v>Stanje dospjelih obveza na kraju izvještajnog razdoblja (šifre V008+D23+D24 + 'D dio 25,26')</v>
      </c>
      <c r="C35" s="333"/>
      <c r="D35" s="333"/>
      <c r="E35" s="333"/>
      <c r="F35" s="33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35" t="str">
        <f>OBVEZE!B101</f>
        <v>Stanje nedospjelih obveza na kraju izvještajnog razdoblja (šifre V010 + ND23 + ND24 + 'ND dio 25,26')</v>
      </c>
      <c r="C36" s="336"/>
      <c r="D36" s="336"/>
      <c r="E36" s="336"/>
      <c r="F36" s="337"/>
      <c r="G36" s="159" t="str">
        <f>OBVEZE!C101</f>
        <v>V009</v>
      </c>
      <c r="H36" s="178" t="s">
        <v>46</v>
      </c>
      <c r="I36" s="179">
        <f>OBVEZE!D101</f>
        <v>2932.27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8" t="s">
        <v>47</v>
      </c>
      <c r="I39" s="33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5"/>
      <c r="I40" s="254"/>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2" priority="2" operator="equal">
      <formula>"DA"</formula>
    </cfRule>
  </conditionalFormatting>
  <conditionalFormatting sqref="I7:I11">
    <cfRule type="cellIs" dxfId="21"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D646" sqref="D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7" t="s">
        <v>48</v>
      </c>
      <c r="B1" s="299" t="s">
        <v>49</v>
      </c>
      <c r="C1" s="297" t="s">
        <v>34</v>
      </c>
      <c r="D1" s="300" t="s">
        <v>35</v>
      </c>
      <c r="E1" s="298" t="s">
        <v>50</v>
      </c>
      <c r="F1" s="301" t="s">
        <v>39</v>
      </c>
    </row>
    <row r="2" spans="1:25" s="222" customFormat="1" ht="50.1" customHeight="1" x14ac:dyDescent="0.2">
      <c r="A2" s="346" t="s">
        <v>51</v>
      </c>
      <c r="B2" s="347"/>
      <c r="C2" s="347"/>
      <c r="D2" s="347"/>
      <c r="E2" s="347"/>
      <c r="F2" s="347"/>
    </row>
    <row r="3" spans="1:25" s="222" customFormat="1" ht="48" x14ac:dyDescent="0.2">
      <c r="A3" s="293" t="s">
        <v>52</v>
      </c>
      <c r="B3" s="294" t="s">
        <v>41</v>
      </c>
      <c r="C3" s="276" t="s">
        <v>42</v>
      </c>
      <c r="D3" s="294" t="s">
        <v>53</v>
      </c>
      <c r="E3" s="294" t="s">
        <v>54</v>
      </c>
      <c r="F3" s="277"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55769.19</v>
      </c>
      <c r="E6" s="51">
        <f>E7+E44+E50+E82+E106+E124+E133+E139</f>
        <v>51841.89</v>
      </c>
      <c r="F6" s="52">
        <f t="shared" ref="F6:F131" si="0">IF(D6&lt;&gt;0,IF(E6/D6&gt;=100,"&gt;&gt;100",E6/D6*100),"-")</f>
        <v>92.957939679597274</v>
      </c>
    </row>
    <row r="7" spans="1:25" ht="12.75" customHeight="1" x14ac:dyDescent="0.2">
      <c r="A7" s="53">
        <v>61</v>
      </c>
      <c r="B7" s="292"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17643.900000000001</v>
      </c>
      <c r="E82" s="51">
        <f t="shared" si="19"/>
        <v>38841.89</v>
      </c>
      <c r="F82" s="52">
        <f t="shared" si="0"/>
        <v>220.14344901070623</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17643.900000000001</v>
      </c>
      <c r="E91" s="51">
        <f t="shared" si="21"/>
        <v>38841.89</v>
      </c>
      <c r="F91" s="52">
        <f t="shared" si="0"/>
        <v>220.14344901070623</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17643.900000000001</v>
      </c>
      <c r="E93" s="242">
        <v>38841.89</v>
      </c>
      <c r="F93" s="52">
        <f t="shared" si="0"/>
        <v>220.14344901070623</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38125.29</v>
      </c>
      <c r="E133" s="51">
        <f t="shared" si="30"/>
        <v>13000</v>
      </c>
      <c r="F133" s="52">
        <f t="shared" ref="F133:F223" si="31">IF(D133&lt;&gt;0,IF(E133/D133&gt;=100,"&gt;&gt;100",E133/D133*100),"-")</f>
        <v>34.098101286573815</v>
      </c>
    </row>
    <row r="134" spans="1:6" ht="24" x14ac:dyDescent="0.2">
      <c r="A134" s="53">
        <v>671</v>
      </c>
      <c r="B134" s="232" t="s">
        <v>314</v>
      </c>
      <c r="C134" s="50" t="s">
        <v>315</v>
      </c>
      <c r="D134" s="51">
        <f t="shared" ref="D134:E134" si="32">SUM(D135:D137)</f>
        <v>38125.29</v>
      </c>
      <c r="E134" s="51">
        <f t="shared" si="32"/>
        <v>13000</v>
      </c>
      <c r="F134" s="52">
        <f t="shared" si="31"/>
        <v>34.098101286573815</v>
      </c>
    </row>
    <row r="135" spans="1:6" ht="12.75" customHeight="1" x14ac:dyDescent="0.2">
      <c r="A135" s="53">
        <v>6711</v>
      </c>
      <c r="B135" s="85" t="s">
        <v>316</v>
      </c>
      <c r="C135" s="50" t="s">
        <v>317</v>
      </c>
      <c r="D135" s="242">
        <v>38125.29</v>
      </c>
      <c r="E135" s="242">
        <v>13000</v>
      </c>
      <c r="F135" s="52">
        <f t="shared" si="31"/>
        <v>34.098101286573815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49281.549999999996</v>
      </c>
      <c r="E151" s="51">
        <f t="shared" si="35"/>
        <v>49656.079999999994</v>
      </c>
      <c r="F151" s="52">
        <f t="shared" si="31"/>
        <v>100.75998015484498</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c r="F154" s="52" t="str">
        <f t="shared" si="31"/>
        <v>-</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0</v>
      </c>
      <c r="E161" s="242"/>
      <c r="F161" s="52" t="str">
        <f t="shared" si="31"/>
        <v>-</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49008.49</v>
      </c>
      <c r="E163" s="51">
        <f t="shared" si="39"/>
        <v>49082.27</v>
      </c>
      <c r="F163" s="52">
        <f t="shared" si="31"/>
        <v>100.15054534428627</v>
      </c>
    </row>
    <row r="164" spans="1:6" ht="12.75" customHeight="1" x14ac:dyDescent="0.2">
      <c r="A164" s="53">
        <v>321</v>
      </c>
      <c r="B164" s="85" t="s">
        <v>372</v>
      </c>
      <c r="C164" s="50" t="s">
        <v>373</v>
      </c>
      <c r="D164" s="51">
        <f t="shared" ref="D164:E164" si="40">SUM(D165:D168)</f>
        <v>0</v>
      </c>
      <c r="E164" s="51">
        <f t="shared" si="40"/>
        <v>0</v>
      </c>
      <c r="F164" s="52" t="str">
        <f t="shared" si="31"/>
        <v>-</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21890.880000000001</v>
      </c>
      <c r="E169" s="51">
        <f t="shared" si="41"/>
        <v>24732.66</v>
      </c>
      <c r="F169" s="52">
        <f t="shared" si="31"/>
        <v>112.98157040740253</v>
      </c>
    </row>
    <row r="170" spans="1:6" ht="12.75" customHeight="1" x14ac:dyDescent="0.2">
      <c r="A170" s="53">
        <v>3221</v>
      </c>
      <c r="B170" s="85" t="s">
        <v>384</v>
      </c>
      <c r="C170" s="50" t="s">
        <v>385</v>
      </c>
      <c r="D170" s="242">
        <v>333.65</v>
      </c>
      <c r="E170" s="242">
        <v>850.81</v>
      </c>
      <c r="F170" s="52">
        <f t="shared" si="31"/>
        <v>255.00074928817625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21496.59</v>
      </c>
      <c r="E172" s="242">
        <v>23881.85</v>
      </c>
      <c r="F172" s="52">
        <f t="shared" si="31"/>
        <v>111.09599243414885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60.64</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21053.879999999997</v>
      </c>
      <c r="E177" s="51">
        <f t="shared" si="42"/>
        <v>18235.010000000002</v>
      </c>
      <c r="F177" s="52">
        <f t="shared" si="31"/>
        <v>86.611161458125551</v>
      </c>
    </row>
    <row r="178" spans="1:6" ht="12.75" customHeight="1" x14ac:dyDescent="0.2">
      <c r="A178" s="53">
        <v>3231</v>
      </c>
      <c r="B178" s="85" t="s">
        <v>400</v>
      </c>
      <c r="C178" s="50" t="s">
        <v>401</v>
      </c>
      <c r="D178" s="242">
        <v>3816.23</v>
      </c>
      <c r="E178" s="242">
        <v>3860.86</v>
      </c>
      <c r="F178" s="52">
        <f t="shared" si="31"/>
        <v>101.16947877879478</v>
      </c>
    </row>
    <row r="179" spans="1:6" ht="12.75" customHeight="1" x14ac:dyDescent="0.2">
      <c r="A179" s="53">
        <v>3232</v>
      </c>
      <c r="B179" s="85" t="s">
        <v>402</v>
      </c>
      <c r="C179" s="50" t="s">
        <v>403</v>
      </c>
      <c r="D179" s="242">
        <v>10435.5</v>
      </c>
      <c r="E179" s="242">
        <v>6298.16</v>
      </c>
      <c r="F179" s="52">
        <f t="shared" si="31"/>
        <v>60.353217382971593</v>
      </c>
    </row>
    <row r="180" spans="1:6" ht="12.75" customHeight="1" x14ac:dyDescent="0.2">
      <c r="A180" s="53">
        <v>3233</v>
      </c>
      <c r="B180" s="85" t="s">
        <v>404</v>
      </c>
      <c r="C180" s="50" t="s">
        <v>405</v>
      </c>
      <c r="D180" s="242">
        <v>544.16</v>
      </c>
      <c r="E180" s="242">
        <v>569.20000000000005</v>
      </c>
      <c r="F180" s="52">
        <f t="shared" si="31"/>
        <v>104.60158776830346</v>
      </c>
    </row>
    <row r="181" spans="1:6" ht="12.75" customHeight="1" x14ac:dyDescent="0.2">
      <c r="A181" s="53">
        <v>3234</v>
      </c>
      <c r="B181" s="85" t="s">
        <v>406</v>
      </c>
      <c r="C181" s="50" t="s">
        <v>407</v>
      </c>
      <c r="D181" s="242">
        <v>1802.16</v>
      </c>
      <c r="E181" s="242">
        <v>1312.99</v>
      </c>
      <c r="F181" s="52">
        <f t="shared" si="31"/>
        <v>72.856461135526246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0</v>
      </c>
      <c r="E184" s="242"/>
      <c r="F184" s="52" t="str">
        <f t="shared" si="31"/>
        <v>-</v>
      </c>
    </row>
    <row r="185" spans="1:6" ht="12.75" customHeight="1" x14ac:dyDescent="0.2">
      <c r="A185" s="53">
        <v>3238</v>
      </c>
      <c r="B185" s="85" t="s">
        <v>414</v>
      </c>
      <c r="C185" s="50" t="s">
        <v>415</v>
      </c>
      <c r="D185" s="242">
        <v>308.91000000000003</v>
      </c>
      <c r="E185" s="242">
        <v>2094.61</v>
      </c>
      <c r="F185" s="52">
        <f t="shared" si="31"/>
        <v>678.06480852028096</v>
      </c>
    </row>
    <row r="186" spans="1:6" ht="12.75" customHeight="1" x14ac:dyDescent="0.2">
      <c r="A186" s="53">
        <v>3239</v>
      </c>
      <c r="B186" s="85" t="s">
        <v>416</v>
      </c>
      <c r="C186" s="50" t="s">
        <v>417</v>
      </c>
      <c r="D186" s="242">
        <v>4146.92</v>
      </c>
      <c r="E186" s="242">
        <v>4099.1899999999996</v>
      </c>
      <c r="F186" s="52">
        <f t="shared" si="31"/>
        <v>98.849025300705094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6063.7300000000005</v>
      </c>
      <c r="E188" s="51">
        <f t="shared" si="43"/>
        <v>6114.6</v>
      </c>
      <c r="F188" s="52">
        <f t="shared" si="31"/>
        <v>100.83892257735749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5984.1</v>
      </c>
      <c r="E190" s="242">
        <v>6034.92</v>
      </c>
      <c r="F190" s="52">
        <f t="shared" si="31"/>
        <v>100.84925051386173</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79.63</v>
      </c>
      <c r="E193" s="242">
        <v>79.680000000000007</v>
      </c>
      <c r="F193" s="52">
        <f t="shared" si="31"/>
        <v>100.06279040562605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273.06</v>
      </c>
      <c r="E196" s="51">
        <f t="shared" si="44"/>
        <v>573.80999999999995</v>
      </c>
      <c r="F196" s="52">
        <f t="shared" si="31"/>
        <v>210.14062843331135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273.06</v>
      </c>
      <c r="E210" s="51">
        <f t="shared" si="47"/>
        <v>573.80999999999995</v>
      </c>
      <c r="F210" s="52">
        <f t="shared" si="31"/>
        <v>210.14062843331135</v>
      </c>
    </row>
    <row r="211" spans="1:6" ht="12.75" customHeight="1" x14ac:dyDescent="0.2">
      <c r="A211" s="53">
        <v>3431</v>
      </c>
      <c r="B211" s="232" t="s">
        <v>466</v>
      </c>
      <c r="C211" s="50" t="s">
        <v>467</v>
      </c>
      <c r="D211" s="242">
        <v>273.06</v>
      </c>
      <c r="E211" s="242">
        <v>573.80999999999995</v>
      </c>
      <c r="F211" s="52">
        <f t="shared" si="31"/>
        <v>210.14062843331135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49281.549999999996</v>
      </c>
      <c r="E289" s="51">
        <f t="shared" si="79"/>
        <v>49656.079999999994</v>
      </c>
      <c r="F289" s="52">
        <f t="shared" si="76"/>
        <v>100.75998015484498</v>
      </c>
    </row>
    <row r="290" spans="1:6" ht="12.75" customHeight="1" x14ac:dyDescent="0.2">
      <c r="A290" s="53" t="s">
        <v>609</v>
      </c>
      <c r="B290" s="85" t="s">
        <v>620</v>
      </c>
      <c r="C290" s="50" t="s">
        <v>621</v>
      </c>
      <c r="D290" s="51">
        <f>IF(D6&gt;=D289,D6-D289,0)</f>
        <v>6487.6400000000067</v>
      </c>
      <c r="E290" s="51">
        <f>IF(E6&gt;=E289,E6-E289,0)</f>
        <v>2185.8100000000049</v>
      </c>
      <c r="F290" s="52">
        <f t="shared" si="76"/>
        <v>33.691912621538847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6051.14</v>
      </c>
      <c r="F292" s="52" t="str">
        <f t="shared" si="76"/>
        <v>-</v>
      </c>
    </row>
    <row r="293" spans="1:6" ht="12.75" customHeight="1" x14ac:dyDescent="0.2">
      <c r="A293" s="53">
        <v>92221</v>
      </c>
      <c r="B293" s="85" t="s">
        <v>626</v>
      </c>
      <c r="C293" s="50" t="s">
        <v>627</v>
      </c>
      <c r="D293" s="242">
        <v>436.49</v>
      </c>
      <c r="E293" s="242">
        <v>0</v>
      </c>
      <c r="F293" s="52">
        <f t="shared" si="76"/>
        <v>0</v>
      </c>
    </row>
    <row r="294" spans="1:6" ht="12.75" customHeight="1" x14ac:dyDescent="0.2">
      <c r="A294" s="53">
        <v>96</v>
      </c>
      <c r="B294" s="85" t="s">
        <v>628</v>
      </c>
      <c r="C294" s="50" t="s">
        <v>629</v>
      </c>
      <c r="D294" s="242">
        <v>3247.73</v>
      </c>
      <c r="E294" s="242">
        <v>3380.03</v>
      </c>
      <c r="F294" s="52">
        <f t="shared" si="76"/>
        <v>104.0736144938157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8" t="s">
        <v>634</v>
      </c>
      <c r="B297" s="349"/>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5589.9600000000009</v>
      </c>
      <c r="E350" s="51">
        <f t="shared" si="95"/>
        <v>390</v>
      </c>
      <c r="F350" s="52">
        <f t="shared" si="81"/>
        <v>6.9767941094390649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5589.9600000000009</v>
      </c>
      <c r="E363" s="51">
        <f t="shared" si="99"/>
        <v>390</v>
      </c>
      <c r="F363" s="52">
        <f t="shared" si="81"/>
        <v>6.9767941094390649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5589.9600000000009</v>
      </c>
      <c r="E369" s="51">
        <f t="shared" si="101"/>
        <v>390</v>
      </c>
      <c r="F369" s="52">
        <f t="shared" si="81"/>
        <v>6.9767941094390649</v>
      </c>
    </row>
    <row r="370" spans="1:6" ht="12.75" customHeight="1" x14ac:dyDescent="0.2">
      <c r="A370" s="53">
        <v>4221</v>
      </c>
      <c r="B370" s="85" t="s">
        <v>675</v>
      </c>
      <c r="C370" s="50" t="s">
        <v>767</v>
      </c>
      <c r="D370" s="242">
        <v>555.44000000000005</v>
      </c>
      <c r="E370" s="242">
        <v>390</v>
      </c>
      <c r="F370" s="52">
        <f t="shared" si="81"/>
        <v>70.214604637764637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5034.5200000000004</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5589.9600000000009</v>
      </c>
      <c r="E408" s="51">
        <f t="shared" si="111"/>
        <v>390</v>
      </c>
      <c r="F408" s="52">
        <f t="shared" si="81"/>
        <v>6.9767941094390649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1322.7</v>
      </c>
      <c r="E410" s="242">
        <v>6912.65</v>
      </c>
      <c r="F410" s="52">
        <f t="shared" si="81"/>
        <v>522.61661752475993</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55769.19</v>
      </c>
      <c r="E412" s="51">
        <f>E6+E298</f>
        <v>51841.89</v>
      </c>
      <c r="F412" s="52">
        <f t="shared" si="81"/>
        <v>92.957939679597274</v>
      </c>
    </row>
    <row r="413" spans="1:6" ht="12.75" customHeight="1" x14ac:dyDescent="0.2">
      <c r="A413" s="53" t="s">
        <v>609</v>
      </c>
      <c r="B413" s="85" t="s">
        <v>832</v>
      </c>
      <c r="C413" s="50" t="s">
        <v>833</v>
      </c>
      <c r="D413" s="51">
        <f t="shared" ref="D413:E413" si="112">D289+D350</f>
        <v>54871.509999999995</v>
      </c>
      <c r="E413" s="51">
        <f t="shared" si="112"/>
        <v>50046.079999999994</v>
      </c>
      <c r="F413" s="52">
        <f t="shared" si="81"/>
        <v>91.20594640096472</v>
      </c>
    </row>
    <row r="414" spans="1:6" ht="12.75" customHeight="1" x14ac:dyDescent="0.2">
      <c r="A414" s="53" t="s">
        <v>609</v>
      </c>
      <c r="B414" s="85" t="s">
        <v>834</v>
      </c>
      <c r="C414" s="50" t="s">
        <v>835</v>
      </c>
      <c r="D414" s="51">
        <f t="shared" ref="D414:E414" si="113">IF(D412&gt;=D413,D412-D413,0)</f>
        <v>897.68000000000757</v>
      </c>
      <c r="E414" s="51">
        <f t="shared" si="113"/>
        <v>1795.8100000000049</v>
      </c>
      <c r="F414" s="52">
        <f t="shared" si="81"/>
        <v>200.05012922199336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1759.19</v>
      </c>
      <c r="E417" s="51">
        <f t="shared" si="116"/>
        <v>861.50999999999931</v>
      </c>
      <c r="F417" s="52">
        <f t="shared" si="81"/>
        <v>48.971970054399996</v>
      </c>
    </row>
    <row r="418" spans="1:6" ht="12.75" customHeight="1" x14ac:dyDescent="0.2">
      <c r="A418" s="55" t="s">
        <v>843</v>
      </c>
      <c r="B418" s="233" t="s">
        <v>844</v>
      </c>
      <c r="C418" s="56" t="s">
        <v>845</v>
      </c>
      <c r="D418" s="62">
        <f t="shared" ref="D418:E418" si="117">D294+D411</f>
        <v>3247.73</v>
      </c>
      <c r="E418" s="62">
        <f t="shared" si="117"/>
        <v>3380.03</v>
      </c>
      <c r="F418" s="57">
        <f t="shared" si="81"/>
        <v>104.0736144938157</v>
      </c>
    </row>
    <row r="419" spans="1:6" s="75" customFormat="1" ht="20.100000000000001" customHeight="1" x14ac:dyDescent="0.2">
      <c r="A419" s="348" t="s">
        <v>846</v>
      </c>
      <c r="B419" s="349"/>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55769.19</v>
      </c>
      <c r="E639" s="51">
        <f t="shared" si="180"/>
        <v>51841.89</v>
      </c>
      <c r="F639" s="52">
        <f t="shared" si="119"/>
        <v>92.957939679597274</v>
      </c>
    </row>
    <row r="640" spans="1:6" ht="12.75" customHeight="1" x14ac:dyDescent="0.2">
      <c r="A640" s="53" t="s">
        <v>609</v>
      </c>
      <c r="B640" s="85" t="s">
        <v>1278</v>
      </c>
      <c r="C640" s="50" t="s">
        <v>1279</v>
      </c>
      <c r="D640" s="51">
        <f t="shared" ref="D640:E640" si="181">D413+D528</f>
        <v>54871.509999999995</v>
      </c>
      <c r="E640" s="51">
        <f t="shared" si="181"/>
        <v>50046.079999999994</v>
      </c>
      <c r="F640" s="52">
        <f t="shared" si="119"/>
        <v>91.20594640096472</v>
      </c>
    </row>
    <row r="641" spans="1:6" ht="12.75" customHeight="1" x14ac:dyDescent="0.2">
      <c r="A641" s="53" t="s">
        <v>609</v>
      </c>
      <c r="B641" s="85" t="s">
        <v>1280</v>
      </c>
      <c r="C641" s="50" t="s">
        <v>1281</v>
      </c>
      <c r="D641" s="51">
        <f t="shared" ref="D641:E641" si="182">IF(D639&gt;=D640,D639-D640,0)</f>
        <v>897.68000000000757</v>
      </c>
      <c r="E641" s="51">
        <f t="shared" si="182"/>
        <v>1795.8100000000049</v>
      </c>
      <c r="F641" s="52">
        <f t="shared" si="119"/>
        <v>200.05012922199336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1759.19</v>
      </c>
      <c r="E644" s="51">
        <f t="shared" si="185"/>
        <v>861.50999999999931</v>
      </c>
      <c r="F644" s="52">
        <f t="shared" si="119"/>
        <v>48.971970054399996</v>
      </c>
    </row>
    <row r="645" spans="1:6" ht="24" x14ac:dyDescent="0.2">
      <c r="A645" s="53" t="s">
        <v>609</v>
      </c>
      <c r="B645" s="85" t="s">
        <v>1288</v>
      </c>
      <c r="C645" s="50" t="s">
        <v>1289</v>
      </c>
      <c r="D645" s="51">
        <f t="shared" ref="D645:E645" si="186">IF(D641+D643-D642-D644&gt;=0,D641+D643-D642-D644,0)</f>
        <v>0</v>
      </c>
      <c r="E645" s="51">
        <f t="shared" si="186"/>
        <v>934.30000000000564</v>
      </c>
      <c r="F645" s="52" t="str">
        <f t="shared" si="119"/>
        <v>-</v>
      </c>
    </row>
    <row r="646" spans="1:6" ht="24" x14ac:dyDescent="0.2">
      <c r="A646" s="53" t="s">
        <v>609</v>
      </c>
      <c r="B646" s="85" t="s">
        <v>1290</v>
      </c>
      <c r="C646" s="50" t="s">
        <v>1291</v>
      </c>
      <c r="D646" s="51">
        <f t="shared" ref="D646:E646" si="187">IF(D642+D644-D641-D643&gt;=0,D642+D644-D641-D643,0)</f>
        <v>861.50999999999249</v>
      </c>
      <c r="E646" s="51">
        <f t="shared" si="187"/>
        <v>0</v>
      </c>
      <c r="F646" s="52">
        <f t="shared" si="119"/>
        <v>0</v>
      </c>
    </row>
    <row r="647" spans="1:6" ht="24" x14ac:dyDescent="0.2">
      <c r="A647" s="55" t="s">
        <v>1292</v>
      </c>
      <c r="B647" s="233" t="s">
        <v>1293</v>
      </c>
      <c r="C647" s="56" t="s">
        <v>1292</v>
      </c>
      <c r="D647" s="243">
        <v>1808.68</v>
      </c>
      <c r="E647" s="243">
        <v>0</v>
      </c>
      <c r="F647" s="57">
        <f t="shared" si="119"/>
        <v>0</v>
      </c>
    </row>
    <row r="648" spans="1:6" s="75" customFormat="1" ht="20.100000000000001" customHeight="1" x14ac:dyDescent="0.2">
      <c r="A648" s="348" t="s">
        <v>1294</v>
      </c>
      <c r="B648" s="349"/>
      <c r="C648" s="219"/>
      <c r="D648" s="58"/>
      <c r="E648" s="58"/>
      <c r="F648" s="59"/>
    </row>
    <row r="649" spans="1:6" ht="12.75" customHeight="1" x14ac:dyDescent="0.2">
      <c r="A649" s="53">
        <v>11</v>
      </c>
      <c r="B649" s="85" t="s">
        <v>1295</v>
      </c>
      <c r="C649" s="50" t="s">
        <v>1296</v>
      </c>
      <c r="D649" s="242">
        <v>632.19000000000005</v>
      </c>
      <c r="E649" s="242">
        <v>512.48</v>
      </c>
      <c r="F649" s="52">
        <f t="shared" ref="F649:F724" si="188">IF(D649&lt;&gt;0,IF(E649/D649&gt;=100,"&gt;&gt;100",E649/D649*100),"-")</f>
        <v>81.064237017352369</v>
      </c>
    </row>
    <row r="650" spans="1:6" ht="12.75" customHeight="1" x14ac:dyDescent="0.2">
      <c r="A650" s="53" t="s">
        <v>1297</v>
      </c>
      <c r="B650" s="85" t="s">
        <v>1298</v>
      </c>
      <c r="C650" s="50" t="s">
        <v>1297</v>
      </c>
      <c r="D650" s="242">
        <v>56640.19</v>
      </c>
      <c r="E650" s="242">
        <v>51236.33</v>
      </c>
      <c r="F650" s="52">
        <f t="shared" si="188"/>
        <v>90.459318727567833</v>
      </c>
    </row>
    <row r="651" spans="1:6" ht="12.75" customHeight="1" x14ac:dyDescent="0.2">
      <c r="A651" s="53" t="s">
        <v>1299</v>
      </c>
      <c r="B651" s="85" t="s">
        <v>1300</v>
      </c>
      <c r="C651" s="50" t="s">
        <v>1299</v>
      </c>
      <c r="D651" s="242">
        <v>56759.9</v>
      </c>
      <c r="E651" s="242">
        <v>47616.81</v>
      </c>
      <c r="F651" s="52">
        <f t="shared" si="188"/>
        <v>83.891638286889162</v>
      </c>
    </row>
    <row r="652" spans="1:6" ht="24" x14ac:dyDescent="0.2">
      <c r="A652" s="53">
        <v>11</v>
      </c>
      <c r="B652" s="85" t="s">
        <v>1301</v>
      </c>
      <c r="C652" s="50" t="s">
        <v>1302</v>
      </c>
      <c r="D652" s="51">
        <f t="shared" ref="D652:E652" si="189">+D649+D650-D651</f>
        <v>512.4800000000032</v>
      </c>
      <c r="E652" s="51">
        <f t="shared" si="189"/>
        <v>4132.0000000000073</v>
      </c>
      <c r="F652" s="52">
        <f t="shared" si="188"/>
        <v>806.27536684358051</v>
      </c>
    </row>
    <row r="653" spans="1:6" ht="24" x14ac:dyDescent="0.2">
      <c r="A653" s="53" t="s">
        <v>609</v>
      </c>
      <c r="B653" s="85" t="s">
        <v>1303</v>
      </c>
      <c r="C653" s="50" t="s">
        <v>1304</v>
      </c>
      <c r="D653" s="260">
        <v>0</v>
      </c>
      <c r="E653" s="260"/>
      <c r="F653" s="52" t="str">
        <f t="shared" si="188"/>
        <v>-</v>
      </c>
    </row>
    <row r="654" spans="1:6" ht="24" x14ac:dyDescent="0.2">
      <c r="A654" s="53" t="s">
        <v>609</v>
      </c>
      <c r="B654" s="85" t="s">
        <v>1305</v>
      </c>
      <c r="C654" s="50" t="s">
        <v>1306</v>
      </c>
      <c r="D654" s="260">
        <v>0</v>
      </c>
      <c r="E654" s="260"/>
      <c r="F654" s="52" t="str">
        <f t="shared" si="188"/>
        <v>-</v>
      </c>
    </row>
    <row r="655" spans="1:6" ht="12.75" customHeight="1" x14ac:dyDescent="0.2">
      <c r="A655" s="53" t="s">
        <v>609</v>
      </c>
      <c r="B655" s="85" t="s">
        <v>1307</v>
      </c>
      <c r="C655" s="50" t="s">
        <v>1308</v>
      </c>
      <c r="D655" s="260">
        <v>0</v>
      </c>
      <c r="E655" s="260"/>
      <c r="F655" s="52" t="str">
        <f t="shared" si="188"/>
        <v>-</v>
      </c>
    </row>
    <row r="656" spans="1:6" ht="12.75" customHeight="1" x14ac:dyDescent="0.2">
      <c r="A656" s="53" t="s">
        <v>609</v>
      </c>
      <c r="B656" s="85" t="s">
        <v>1309</v>
      </c>
      <c r="C656" s="50" t="s">
        <v>1310</v>
      </c>
      <c r="D656" s="260">
        <v>0</v>
      </c>
      <c r="E656" s="260"/>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4" t="s">
        <v>1945</v>
      </c>
      <c r="B983" s="345"/>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20"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C250" sqref="C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7" t="s">
        <v>48</v>
      </c>
      <c r="B1" s="299" t="s">
        <v>49</v>
      </c>
      <c r="C1" s="297" t="s">
        <v>34</v>
      </c>
      <c r="D1" s="300" t="s">
        <v>35</v>
      </c>
      <c r="E1" s="298" t="s">
        <v>50</v>
      </c>
      <c r="F1" s="301" t="s">
        <v>39</v>
      </c>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4" t="s">
        <v>52</v>
      </c>
      <c r="B3" s="285" t="s">
        <v>41</v>
      </c>
      <c r="C3" s="286" t="s">
        <v>42</v>
      </c>
      <c r="D3" s="287" t="s">
        <v>1967</v>
      </c>
      <c r="E3" s="285" t="s">
        <v>1968</v>
      </c>
      <c r="F3" s="288" t="s">
        <v>55</v>
      </c>
    </row>
    <row r="4" spans="1:25" s="224" customFormat="1" ht="12" customHeight="1" x14ac:dyDescent="0.2">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1969</v>
      </c>
      <c r="B5" s="354"/>
      <c r="C5" s="289"/>
      <c r="D5" s="290"/>
      <c r="E5" s="290"/>
      <c r="F5" s="291"/>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11817.42</v>
      </c>
      <c r="E6" s="229">
        <f t="shared" si="0"/>
        <v>12546.900000000001</v>
      </c>
      <c r="F6" s="230">
        <f t="shared" ref="F6:F260" si="1">IF(D6&gt;0,IF(E6/D6&gt;=100,"&gt;&gt;100",E6/D6*100),"-")</f>
        <v>106.17292099290709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6248.53</v>
      </c>
      <c r="E7" s="104">
        <f t="shared" si="2"/>
        <v>5034.87</v>
      </c>
      <c r="F7" s="93">
        <f t="shared" si="1"/>
        <v>80.576871680219185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6248.53</v>
      </c>
      <c r="E12" s="104">
        <f t="shared" si="3"/>
        <v>5034.87</v>
      </c>
      <c r="F12" s="93">
        <f t="shared" si="1"/>
        <v>80.576871680219185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6248.53</v>
      </c>
      <c r="E19" s="104">
        <f t="shared" si="5"/>
        <v>5034.87</v>
      </c>
      <c r="F19" s="93">
        <f t="shared" si="1"/>
        <v>80.576871680219185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1377.33</v>
      </c>
      <c r="E20" s="247">
        <v>1767.33</v>
      </c>
      <c r="F20" s="93">
        <f t="shared" si="1"/>
        <v>128.3156542005184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982.15</v>
      </c>
      <c r="E22" s="247">
        <v>982.15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132.59</v>
      </c>
      <c r="E24" s="247">
        <v>132.59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4420.58</v>
      </c>
      <c r="E26" s="247">
        <v>4420.59</v>
      </c>
      <c r="F26" s="93">
        <f t="shared" si="1"/>
        <v>100.00022621465962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664.12</v>
      </c>
      <c r="E28" s="247">
        <v>2267.79</v>
      </c>
      <c r="F28" s="93">
        <f t="shared" si="1"/>
        <v>341.47292657953381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5568.89</v>
      </c>
      <c r="E68" s="104">
        <f t="shared" si="13"/>
        <v>7512.0300000000007</v>
      </c>
      <c r="F68" s="93">
        <f t="shared" si="1"/>
        <v>134.89277037255181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512.48</v>
      </c>
      <c r="E69" s="104">
        <f t="shared" si="14"/>
        <v>4132</v>
      </c>
      <c r="F69" s="93">
        <f t="shared" si="1"/>
        <v>806.27536684358404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512.48</v>
      </c>
      <c r="E70" s="104">
        <f t="shared" si="15"/>
        <v>4132</v>
      </c>
      <c r="F70" s="93">
        <f t="shared" si="1"/>
        <v>806.27536684358404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512.48</v>
      </c>
      <c r="E72" s="247">
        <v>4132</v>
      </c>
      <c r="F72" s="93">
        <f t="shared" si="1"/>
        <v>806.27536684358404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3247.73</v>
      </c>
      <c r="E146" s="104">
        <f t="shared" si="26"/>
        <v>3380.03</v>
      </c>
      <c r="F146" s="93">
        <f t="shared" si="1"/>
        <v>104.0736144938157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3247.73</v>
      </c>
      <c r="E158" s="247">
        <v>3380.03</v>
      </c>
      <c r="F158" s="93">
        <f t="shared" si="1"/>
        <v>104.0736144938157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1808.68</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1808.68</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2268</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11817.42</v>
      </c>
      <c r="E175" s="104">
        <f t="shared" si="30"/>
        <v>12546.900000000001</v>
      </c>
      <c r="F175" s="93">
        <f t="shared" si="1"/>
        <v>106.17292099290709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3182.67</v>
      </c>
      <c r="E176" s="104">
        <f t="shared" si="31"/>
        <v>3197.71</v>
      </c>
      <c r="F176" s="93">
        <f t="shared" si="1"/>
        <v>100.47255920343612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2311.6799999999998</v>
      </c>
      <c r="E177" s="104">
        <f t="shared" si="32"/>
        <v>2932.27</v>
      </c>
      <c r="F177" s="93">
        <f t="shared" si="1"/>
        <v>126.84584371539313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2292.91</v>
      </c>
      <c r="E179" s="247">
        <v>2915.1</v>
      </c>
      <c r="F179" s="93">
        <f t="shared" si="1"/>
        <v>127.1353869100837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18.77</v>
      </c>
      <c r="E180" s="104">
        <f t="shared" si="33"/>
        <v>17.170000000000002</v>
      </c>
      <c r="F180" s="93">
        <f t="shared" si="1"/>
        <v>91.475759190197138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18.77</v>
      </c>
      <c r="E183" s="247">
        <v>17.170000000000002</v>
      </c>
      <c r="F183" s="93">
        <f t="shared" si="1"/>
        <v>91.475759190197138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870.99</v>
      </c>
      <c r="E234" s="104">
        <f t="shared" si="40"/>
        <v>265.44</v>
      </c>
      <c r="F234" s="93">
        <f t="shared" si="1"/>
        <v>30.475665621878552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870.99</v>
      </c>
      <c r="E236" s="247">
        <v>265.44</v>
      </c>
      <c r="F236" s="93">
        <f t="shared" si="1"/>
        <v>30.475665621878552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8634.75</v>
      </c>
      <c r="E237" s="104">
        <f t="shared" si="41"/>
        <v>9349.19</v>
      </c>
      <c r="F237" s="93">
        <f t="shared" si="1"/>
        <v>108.2740090911723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6248.53</v>
      </c>
      <c r="E238" s="104">
        <f t="shared" si="42"/>
        <v>5034.8599999999997</v>
      </c>
      <c r="F238" s="93">
        <f t="shared" si="1"/>
        <v>80.576711642578331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6248.53</v>
      </c>
      <c r="E239" s="104">
        <f t="shared" si="43"/>
        <v>5034.8599999999997</v>
      </c>
      <c r="F239" s="93">
        <f t="shared" si="1"/>
        <v>80.576711642578331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6248.53</v>
      </c>
      <c r="E240" s="247">
        <v>5034.8599999999997</v>
      </c>
      <c r="F240" s="93">
        <f t="shared" si="1"/>
        <v>80.576711642578331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-861.50999999999931</v>
      </c>
      <c r="E245" s="104">
        <f t="shared" si="45"/>
        <v>934.30000000000109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6051.14</v>
      </c>
      <c r="E246" s="104">
        <f t="shared" si="46"/>
        <v>8236.9500000000007</v>
      </c>
      <c r="F246" s="93">
        <f t="shared" si="1"/>
        <v>136.12228439599812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6051.14</v>
      </c>
      <c r="E247" s="247">
        <v>8236.9500000000007</v>
      </c>
      <c r="F247" s="93">
        <f t="shared" si="1"/>
        <v>136.12228439599812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6912.65</v>
      </c>
      <c r="E250" s="104">
        <f t="shared" si="47"/>
        <v>7302.65</v>
      </c>
      <c r="F250" s="93">
        <f t="shared" si="1"/>
        <v>105.64183055702227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6912.65</v>
      </c>
      <c r="E252" s="247">
        <v>7302.65</v>
      </c>
      <c r="F252" s="93">
        <f t="shared" si="1"/>
        <v>105.64183055702227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3247.73</v>
      </c>
      <c r="E255" s="247">
        <v>3380.03</v>
      </c>
      <c r="F255" s="93">
        <f t="shared" si="1"/>
        <v>104.0736144938157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3247.73</v>
      </c>
      <c r="E265" s="247">
        <v>3380.03</v>
      </c>
      <c r="F265" s="93">
        <f t="shared" si="50"/>
        <v>104.0736144938157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2311.6799999999998</v>
      </c>
      <c r="E288" s="247">
        <v>2932.27</v>
      </c>
      <c r="F288" s="93">
        <f t="shared" si="50"/>
        <v>126.84584371539313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19"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D61" sqref="D6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7" t="s">
        <v>48</v>
      </c>
      <c r="B1" s="299" t="s">
        <v>49</v>
      </c>
      <c r="C1" s="297" t="s">
        <v>34</v>
      </c>
      <c r="D1" s="300" t="s">
        <v>35</v>
      </c>
      <c r="E1" s="298" t="s">
        <v>50</v>
      </c>
      <c r="F1" s="301" t="s">
        <v>39</v>
      </c>
    </row>
    <row r="2" spans="1:25" ht="50.1" customHeight="1" x14ac:dyDescent="0.25">
      <c r="A2" s="355" t="s">
        <v>2536</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4" t="s">
        <v>2537</v>
      </c>
      <c r="B3" s="275" t="s">
        <v>41</v>
      </c>
      <c r="C3" s="276" t="s">
        <v>42</v>
      </c>
      <c r="D3" s="275" t="s">
        <v>53</v>
      </c>
      <c r="E3" s="275" t="s">
        <v>54</v>
      </c>
      <c r="F3" s="277"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54871.51</v>
      </c>
      <c r="E35" s="81">
        <f t="shared" si="7"/>
        <v>50046.080000000002</v>
      </c>
      <c r="F35" s="63">
        <f t="shared" si="1"/>
        <v>91.20594640096472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54871.51</v>
      </c>
      <c r="E61" s="81">
        <f t="shared" si="13"/>
        <v>50046.080000000002</v>
      </c>
      <c r="F61" s="63">
        <f t="shared" si="1"/>
        <v>91.20594640096472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54871.51</v>
      </c>
      <c r="E65" s="249">
        <v>50046.080000000002</v>
      </c>
      <c r="F65" s="63">
        <f t="shared" si="1"/>
        <v>91.20594640096472</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54871.51</v>
      </c>
      <c r="E141" s="106">
        <f t="shared" si="28"/>
        <v>50046.080000000002</v>
      </c>
      <c r="F141" s="82">
        <f t="shared" si="1"/>
        <v>91.20594640096472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8"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16" workbookViewId="0">
      <selection activeCell="G49" sqref="G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7" t="s">
        <v>48</v>
      </c>
      <c r="B1" s="299" t="s">
        <v>49</v>
      </c>
      <c r="C1" s="297" t="s">
        <v>34</v>
      </c>
      <c r="D1" s="300" t="s">
        <v>35</v>
      </c>
      <c r="E1" s="298" t="s">
        <v>50</v>
      </c>
      <c r="F1" s="301" t="s">
        <v>39</v>
      </c>
    </row>
    <row r="2" spans="1:25" ht="50.1" customHeight="1" x14ac:dyDescent="0.2">
      <c r="A2" s="359" t="s">
        <v>2789</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4" t="s">
        <v>1946</v>
      </c>
      <c r="B3" s="275" t="s">
        <v>41</v>
      </c>
      <c r="C3" s="276" t="s">
        <v>42</v>
      </c>
      <c r="D3" s="275" t="s">
        <v>2790</v>
      </c>
      <c r="E3" s="277"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78">
        <v>1</v>
      </c>
      <c r="B4" s="279">
        <v>2</v>
      </c>
      <c r="C4" s="280" t="s">
        <v>56</v>
      </c>
      <c r="D4" s="280">
        <v>4</v>
      </c>
      <c r="E4" s="281">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49">
        <v>0</v>
      </c>
      <c r="E48" s="250">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7"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21" sqref="D2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7" t="s">
        <v>48</v>
      </c>
      <c r="B1" s="299" t="s">
        <v>49</v>
      </c>
      <c r="C1" s="297" t="s">
        <v>34</v>
      </c>
      <c r="D1" s="300" t="s">
        <v>35</v>
      </c>
      <c r="E1" s="298" t="s">
        <v>50</v>
      </c>
      <c r="F1" s="301" t="s">
        <v>39</v>
      </c>
    </row>
    <row r="2" spans="1:24" ht="50.1" customHeight="1" x14ac:dyDescent="0.2">
      <c r="A2" s="363" t="s">
        <v>2860</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4" t="s">
        <v>1946</v>
      </c>
      <c r="B3" s="275" t="s">
        <v>41</v>
      </c>
      <c r="C3" s="276" t="s">
        <v>42</v>
      </c>
      <c r="D3" s="277" t="s">
        <v>2861</v>
      </c>
      <c r="E3" s="239"/>
      <c r="F3" s="239"/>
      <c r="G3" s="239"/>
      <c r="H3" s="239"/>
      <c r="I3" s="239"/>
      <c r="J3" s="239"/>
      <c r="K3" s="239"/>
      <c r="L3" s="239"/>
      <c r="M3" s="239"/>
      <c r="N3" s="239"/>
      <c r="O3" s="239"/>
      <c r="P3" s="239"/>
      <c r="Q3" s="239"/>
      <c r="R3" s="239"/>
      <c r="S3" s="239"/>
      <c r="T3" s="239"/>
      <c r="U3" s="239"/>
    </row>
    <row r="4" spans="1:24" s="241" customFormat="1" ht="12" x14ac:dyDescent="0.2">
      <c r="A4" s="278">
        <v>1</v>
      </c>
      <c r="B4" s="279">
        <v>2</v>
      </c>
      <c r="C4" s="279" t="s">
        <v>56</v>
      </c>
      <c r="D4" s="282">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1">
        <v>2311.6799999999998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50046.079999999994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2"/>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49656.079999999994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2"/>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2">
        <v>49082.27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2">
        <v>573.80999999999995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2"/>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2"/>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2"/>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2"/>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2"/>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2">
        <v>390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2"/>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2"/>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2"/>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2"/>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2"/>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49425.490000000005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2"/>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49035.490000000005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2"/>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2">
        <v>48460.08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2">
        <v>575.41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2"/>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2"/>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2"/>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2"/>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2"/>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2">
        <v>390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2"/>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2"/>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2"/>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2"/>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2"/>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2932.2699999999895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2"/>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2"/>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2"/>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2"/>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2"/>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2"/>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2"/>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2"/>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2"/>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2"/>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2"/>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2"/>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2"/>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2"/>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2"/>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2"/>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2"/>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2"/>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2"/>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2"/>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2"/>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2"/>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2"/>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2"/>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2"/>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2"/>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2"/>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2"/>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2"/>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2"/>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2"/>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2"/>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2"/>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2"/>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2"/>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2"/>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2"/>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2"/>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2"/>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2"/>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2"/>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2"/>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2"/>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2"/>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2"/>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2932.27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2"/>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2">
        <v>2932.27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2"/>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3"/>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6"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9" zoomScaleNormal="100" workbookViewId="0">
      <selection activeCell="C274" sqref="C274"/>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2860</v>
      </c>
      <c r="B1" s="362"/>
      <c r="C1" s="362"/>
      <c r="D1" s="362"/>
      <c r="E1" s="71" t="s">
        <v>3002</v>
      </c>
      <c r="F1" s="71"/>
      <c r="G1" s="71"/>
      <c r="H1" s="71"/>
      <c r="I1" s="71"/>
      <c r="J1" s="71"/>
      <c r="K1" s="71"/>
      <c r="L1" s="71"/>
      <c r="M1" s="71"/>
      <c r="N1" s="71"/>
      <c r="O1" s="71"/>
      <c r="P1" s="71"/>
    </row>
    <row r="2" spans="1:16" ht="37.5" customHeight="1" x14ac:dyDescent="0.2">
      <c r="A2" s="367" t="s">
        <v>3003</v>
      </c>
      <c r="B2" s="362"/>
      <c r="C2" s="362"/>
      <c r="D2" s="362"/>
    </row>
    <row r="3" spans="1:16" ht="29.25" customHeight="1" x14ac:dyDescent="0.2">
      <c r="A3" s="125" t="s">
        <v>3004</v>
      </c>
      <c r="B3" s="126" t="s">
        <v>3005</v>
      </c>
      <c r="C3" s="127" t="s">
        <v>3006</v>
      </c>
      <c r="D3" s="123"/>
      <c r="E3" s="124">
        <f>E4+E14+E20+E277+E311+E314+E316</f>
        <v>1</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51351</v>
      </c>
      <c r="P3" s="71"/>
    </row>
    <row r="4" spans="1:16" ht="19.5" customHeight="1" x14ac:dyDescent="0.2">
      <c r="A4" s="368" t="s">
        <v>3007</v>
      </c>
      <c r="B4" s="369"/>
      <c r="C4" s="370"/>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1" t="s">
        <v>3020</v>
      </c>
      <c r="B14" s="365"/>
      <c r="C14" s="366"/>
      <c r="D14" s="123"/>
      <c r="E14" s="71">
        <f>SUM(E15:E19)</f>
        <v>1</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Pogreška</v>
      </c>
      <c r="C17" s="116" t="s">
        <v>3023</v>
      </c>
      <c r="D17" s="123"/>
      <c r="E17" s="71">
        <f t="shared" ref="E17:E18" si="5">MAX(G17:L17)</f>
        <v>1</v>
      </c>
      <c r="F17" s="71">
        <v>0</v>
      </c>
      <c r="G17" s="139">
        <f>IF(AND(H3=12,J3="DA",M3="DA",BILANCA!D246-BILANCA!D250&gt;0.001,OR(ABS(BILANCA!D246-BILANCA!D250-'PR-RAS'!D645)&gt;0.001,ABS('PR-RAS'!D646)&gt;0.001)),1,0)</f>
        <v>0</v>
      </c>
      <c r="H17" s="124">
        <f>IF(AND(H3=12,J3="DA",M3="DA",BILANCA!E246-BILANCA!E250&gt;0.001,OR(ABS(BILANCA!E246-BILANCA!E250-'PR-RAS'!E645)&gt;0.001,ABS('PR-RAS'!D646)&gt;0.001)),1,0)</f>
        <v>1</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6">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5" t="s">
        <v>3025</v>
      </c>
      <c r="D19" s="123"/>
      <c r="E19" s="71">
        <f>MAX(H19:L19)</f>
        <v>0</v>
      </c>
      <c r="F19" s="71">
        <v>0</v>
      </c>
      <c r="H19" s="307">
        <f>IF(AND(H3=12,ABS(BILANCA!E176-BILANCA!E234-OBVEZE!D42)&gt;0.001),1,0)</f>
        <v>0</v>
      </c>
      <c r="I19" s="71"/>
      <c r="J19" s="71"/>
      <c r="K19" s="71"/>
      <c r="L19" s="71"/>
      <c r="M19" s="71"/>
      <c r="N19" s="71"/>
      <c r="O19" s="71"/>
      <c r="P19" s="71"/>
    </row>
    <row r="20" spans="1:16" ht="19.5" customHeight="1" x14ac:dyDescent="0.2">
      <c r="A20" s="364" t="s">
        <v>3026</v>
      </c>
      <c r="B20" s="365"/>
      <c r="C20" s="366"/>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5"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5"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5"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5"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5"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5"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6">
        <v>258</v>
      </c>
      <c r="B274" s="134" t="str">
        <f>IF(E274=1,"Pogreška",IF(F274=1,"Provjera","O.K."))</f>
        <v>O.K.</v>
      </c>
      <c r="C274" s="305"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6">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4" t="s">
        <v>32</v>
      </c>
      <c r="B277" s="365"/>
      <c r="C277" s="366"/>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5"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4" t="s">
        <v>37</v>
      </c>
      <c r="B311" s="365"/>
      <c r="C311" s="366"/>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5"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4" t="s">
        <v>36</v>
      </c>
      <c r="B314" s="365"/>
      <c r="C314" s="366"/>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4" t="s">
        <v>3317</v>
      </c>
      <c r="B316" s="365"/>
      <c r="C316" s="366"/>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15" priority="3" operator="equal">
      <formula>"Pogreška"</formula>
    </cfRule>
  </conditionalFormatting>
  <conditionalFormatting sqref="B5:B13 B21:B276 B278:B310 B312:B313 B315 B317">
    <cfRule type="cellIs" dxfId="14" priority="2" operator="equal">
      <formula>"Provjera"</formula>
    </cfRule>
  </conditionalFormatting>
  <conditionalFormatting sqref="B15:B19">
    <cfRule type="cellIs" dxfId="13" priority="4" operator="equal">
      <formula>"Provjera"</formula>
    </cfRule>
  </conditionalFormatting>
  <conditionalFormatting sqref="B317">
    <cfRule type="cellIs" dxfId="12"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Centar Policnik</cp:lastModifiedBy>
  <cp:lastPrinted>2023-12-21T13:12:35Z</cp:lastPrinted>
  <dcterms:created xsi:type="dcterms:W3CDTF">2022-04-01T05:14:30Z</dcterms:created>
  <dcterms:modified xsi:type="dcterms:W3CDTF">2024-01-26T12:52:20Z</dcterms:modified>
</cp:coreProperties>
</file>